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ac 5\Desktop\"/>
    </mc:Choice>
  </mc:AlternateContent>
  <xr:revisionPtr revIDLastSave="0" documentId="8_{7F4EA7BA-128D-4C24-BE4B-FAA477349552}" xr6:coauthVersionLast="47" xr6:coauthVersionMax="47" xr10:uidLastSave="{00000000-0000-0000-0000-000000000000}"/>
  <bookViews>
    <workbookView xWindow="-120" yWindow="-120" windowWidth="20730" windowHeight="11160" xr2:uid="{0F876714-04F5-4F25-B69D-B8536ABC1904}"/>
  </bookViews>
  <sheets>
    <sheet name="Formulario" sheetId="1" r:id="rId1"/>
    <sheet name="Evaluacion" sheetId="2" state="hidden" r:id="rId2"/>
  </sheets>
  <definedNames>
    <definedName name="_xlnm.Print_Area" localSheetId="0">Formulario!$B$1:$Q$58</definedName>
    <definedName name="_xlnm.Print_Titles" localSheetId="0">Formulario!$3:$3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G55" i="2"/>
  <c r="D55" i="2"/>
  <c r="M52" i="2"/>
  <c r="G59" i="2"/>
  <c r="D59" i="2"/>
  <c r="M56" i="2"/>
  <c r="G63" i="2"/>
  <c r="D63" i="2"/>
  <c r="M60" i="2"/>
  <c r="G67" i="2"/>
  <c r="D67" i="2"/>
  <c r="M64" i="2"/>
  <c r="G71" i="2"/>
  <c r="D71" i="2"/>
  <c r="M68" i="2"/>
  <c r="G51" i="2"/>
  <c r="D17" i="2"/>
  <c r="M17" i="2"/>
  <c r="D20" i="2"/>
  <c r="M20" i="2"/>
  <c r="D23" i="2"/>
  <c r="M23" i="2"/>
  <c r="D26" i="2"/>
  <c r="M26" i="2"/>
  <c r="D29" i="2"/>
  <c r="M29" i="2"/>
  <c r="M16" i="2"/>
  <c r="D35" i="2"/>
  <c r="M33" i="2"/>
  <c r="D38" i="2"/>
  <c r="M36" i="2"/>
  <c r="D41" i="2"/>
  <c r="M39" i="2"/>
  <c r="D44" i="2"/>
  <c r="M42" i="2"/>
  <c r="D47" i="2"/>
  <c r="M45" i="2"/>
  <c r="D50" i="2"/>
  <c r="M48" i="2"/>
  <c r="M32" i="2"/>
  <c r="S15" i="1"/>
  <c r="S16" i="1"/>
  <c r="S17" i="1"/>
  <c r="S18" i="1"/>
  <c r="S19" i="1"/>
  <c r="H16" i="2"/>
  <c r="M6" i="2"/>
  <c r="D11" i="2"/>
  <c r="M11" i="2"/>
  <c r="D15" i="2"/>
  <c r="M15" i="2"/>
  <c r="D89" i="2"/>
  <c r="M89" i="2"/>
  <c r="D90" i="2"/>
  <c r="M90" i="2"/>
  <c r="D91" i="2"/>
  <c r="M91" i="2"/>
  <c r="D92" i="2"/>
  <c r="M92" i="2"/>
  <c r="M88" i="2"/>
  <c r="D94" i="2"/>
  <c r="M94" i="2"/>
  <c r="D95" i="2"/>
  <c r="M95" i="2"/>
  <c r="D96" i="2"/>
  <c r="M96" i="2"/>
  <c r="D97" i="2"/>
  <c r="M97" i="2"/>
  <c r="M93" i="2"/>
  <c r="M4" i="2"/>
  <c r="B4" i="2"/>
  <c r="L97" i="2"/>
  <c r="L96" i="2"/>
  <c r="L95" i="2"/>
  <c r="L94" i="2"/>
  <c r="F92" i="2"/>
  <c r="F91" i="2"/>
  <c r="F90" i="2"/>
  <c r="F89" i="2"/>
  <c r="G87" i="2"/>
  <c r="D87" i="2"/>
  <c r="M85" i="2"/>
  <c r="G84" i="2"/>
  <c r="D84" i="2"/>
  <c r="M82" i="2"/>
  <c r="G81" i="2"/>
  <c r="D81" i="2"/>
  <c r="M79" i="2"/>
  <c r="G78" i="2"/>
  <c r="D78" i="2"/>
  <c r="M76" i="2"/>
  <c r="G75" i="2"/>
  <c r="D75" i="2"/>
  <c r="M73" i="2"/>
  <c r="J87" i="2"/>
  <c r="D86" i="2"/>
  <c r="D85" i="2"/>
  <c r="J84" i="2"/>
  <c r="D83" i="2"/>
  <c r="D82" i="2"/>
  <c r="J81" i="2"/>
  <c r="D80" i="2"/>
  <c r="D79" i="2"/>
  <c r="J78" i="2"/>
  <c r="D77" i="2"/>
  <c r="D76" i="2"/>
  <c r="J75" i="2"/>
  <c r="D73" i="2"/>
  <c r="D74" i="2"/>
  <c r="J71" i="2"/>
  <c r="D70" i="2"/>
  <c r="D69" i="2"/>
  <c r="D68" i="2"/>
  <c r="J67" i="2"/>
  <c r="D66" i="2"/>
  <c r="D65" i="2"/>
  <c r="D64" i="2"/>
  <c r="J63" i="2"/>
  <c r="D62" i="2"/>
  <c r="D61" i="2"/>
  <c r="D60" i="2"/>
  <c r="J59" i="2"/>
  <c r="D58" i="2"/>
  <c r="D57" i="2"/>
  <c r="D56" i="2"/>
  <c r="J55" i="2"/>
  <c r="D54" i="2"/>
  <c r="D53" i="2"/>
  <c r="D52" i="2"/>
  <c r="J50" i="2"/>
  <c r="J49" i="2"/>
  <c r="D49" i="2"/>
  <c r="F48" i="2"/>
  <c r="D48" i="2"/>
  <c r="J47" i="2"/>
  <c r="J46" i="2"/>
  <c r="D46" i="2"/>
  <c r="F45" i="2"/>
  <c r="D45" i="2"/>
  <c r="J44" i="2"/>
  <c r="J43" i="2"/>
  <c r="D43" i="2"/>
  <c r="F42" i="2"/>
  <c r="D42" i="2"/>
  <c r="J41" i="2"/>
  <c r="J40" i="2"/>
  <c r="D40" i="2"/>
  <c r="F39" i="2"/>
  <c r="D39" i="2"/>
  <c r="J38" i="2"/>
  <c r="J37" i="2"/>
  <c r="D37" i="2"/>
  <c r="F36" i="2"/>
  <c r="D36" i="2"/>
  <c r="J35" i="2"/>
  <c r="J34" i="2"/>
  <c r="D34" i="2"/>
  <c r="F33" i="2"/>
  <c r="I6" i="2"/>
  <c r="D4" i="2"/>
  <c r="D33" i="2"/>
  <c r="J31" i="2"/>
  <c r="G31" i="2"/>
  <c r="D31" i="2"/>
  <c r="D30" i="2"/>
  <c r="G29" i="2"/>
  <c r="J28" i="2"/>
  <c r="G28" i="2"/>
  <c r="D28" i="2"/>
  <c r="D27" i="2"/>
  <c r="G26" i="2"/>
  <c r="J25" i="2"/>
  <c r="G25" i="2"/>
  <c r="D25" i="2"/>
  <c r="D24" i="2"/>
  <c r="G23" i="2"/>
  <c r="J22" i="2"/>
  <c r="G22" i="2"/>
  <c r="D22" i="2"/>
  <c r="D21" i="2"/>
  <c r="G20" i="2"/>
  <c r="K19" i="2"/>
  <c r="H19" i="2"/>
  <c r="D19" i="2"/>
  <c r="D18" i="2"/>
  <c r="G17" i="2"/>
  <c r="I15" i="2"/>
  <c r="E15" i="2"/>
  <c r="D14" i="2"/>
  <c r="K13" i="2"/>
  <c r="H11" i="2"/>
  <c r="I9" i="2"/>
  <c r="D9" i="2"/>
  <c r="D10" i="2"/>
  <c r="D13" i="2"/>
  <c r="D12" i="2"/>
  <c r="D8" i="2"/>
  <c r="H7" i="2"/>
  <c r="D7" i="2"/>
  <c r="D6" i="2"/>
  <c r="G6" i="2"/>
  <c r="I5" i="2"/>
  <c r="D5" i="2"/>
</calcChain>
</file>

<file path=xl/sharedStrings.xml><?xml version="1.0" encoding="utf-8"?>
<sst xmlns="http://schemas.openxmlformats.org/spreadsheetml/2006/main" count="150" uniqueCount="118">
  <si>
    <t>Puesto al que se Postula:</t>
  </si>
  <si>
    <t>Apellido Paterno:</t>
  </si>
  <si>
    <t>Apellido Materno:</t>
  </si>
  <si>
    <t>Nombre(s):</t>
  </si>
  <si>
    <t>Tipo Documento:</t>
  </si>
  <si>
    <t>Ciudad:</t>
  </si>
  <si>
    <t>País:</t>
  </si>
  <si>
    <t>Nacionalidad:</t>
  </si>
  <si>
    <t>Dirección:</t>
  </si>
  <si>
    <t>Número:</t>
  </si>
  <si>
    <t>Edificio:</t>
  </si>
  <si>
    <t>Piso:</t>
  </si>
  <si>
    <t>Departamento:</t>
  </si>
  <si>
    <t>Teléfono(s):</t>
  </si>
  <si>
    <t>Ubicación Google Maps:</t>
  </si>
  <si>
    <t>Fecha Nacimiento:</t>
  </si>
  <si>
    <t>FORMULARIO DE POSTULACIÓN
REQUERIMIENTO DE PERSONAL</t>
  </si>
  <si>
    <r>
      <t xml:space="preserve">Términos de Referencia (TdR) disponibles en:
</t>
    </r>
    <r>
      <rPr>
        <b/>
        <sz val="8"/>
        <color theme="8" tint="-0.249977111117893"/>
        <rFont val="Calibri"/>
        <family val="2"/>
        <scheme val="minor"/>
      </rPr>
      <t>www.filac.org</t>
    </r>
  </si>
  <si>
    <t>INFORMACIÓN PERSONAL</t>
  </si>
  <si>
    <t>Zona/Barrio/Urbanización:</t>
  </si>
  <si>
    <t>Correo Electrónico:</t>
  </si>
  <si>
    <t>Grado Académico más alto:</t>
  </si>
  <si>
    <t>Ciudad Residencia:</t>
  </si>
  <si>
    <t>País Residencia:</t>
  </si>
  <si>
    <t>Universidad:</t>
  </si>
  <si>
    <t>Nivel:</t>
  </si>
  <si>
    <t>Denominación/Título:</t>
  </si>
  <si>
    <t>Fecha Inicio:</t>
  </si>
  <si>
    <t>Titulado?</t>
  </si>
  <si>
    <t>Fecha Fin:</t>
  </si>
  <si>
    <t>CURSOS ESPECIALIZACIÓN RELACIONADA CON EL PUESTO</t>
  </si>
  <si>
    <t>Institución:</t>
  </si>
  <si>
    <t>Modalidad:</t>
  </si>
  <si>
    <t>Tipo:</t>
  </si>
  <si>
    <t>Duración
(en Hrs.)</t>
  </si>
  <si>
    <t>EXPERIENCIA LABORAL</t>
  </si>
  <si>
    <t>Cargo:</t>
  </si>
  <si>
    <t>Fecha Ingreso:</t>
  </si>
  <si>
    <t>Descripción/Logros:</t>
  </si>
  <si>
    <t>Motivo Retiro</t>
  </si>
  <si>
    <t>Sexo:</t>
  </si>
  <si>
    <t>Pertenece a algún Pueblo o Comunidad Indígena?:</t>
  </si>
  <si>
    <t>Cuál?:</t>
  </si>
  <si>
    <t>ASPECTOS COMPLEMENTARIOS</t>
  </si>
  <si>
    <t>Idioma:</t>
  </si>
  <si>
    <t>Nivel Oral:</t>
  </si>
  <si>
    <t>Nivel Escrito:</t>
  </si>
  <si>
    <t>Nivel lectura:</t>
  </si>
  <si>
    <t>Ofimática:</t>
  </si>
  <si>
    <t>Nivel Manejo:</t>
  </si>
  <si>
    <t>Hobbies:</t>
  </si>
  <si>
    <t>Trabajos Sociales/Comunitarios:</t>
  </si>
  <si>
    <t>VOLUNTARIADOS</t>
  </si>
  <si>
    <t>M</t>
  </si>
  <si>
    <t>SI</t>
  </si>
  <si>
    <t>MAESTRÍA</t>
  </si>
  <si>
    <t>Celular:</t>
  </si>
  <si>
    <t>F</t>
  </si>
  <si>
    <t>NO</t>
  </si>
  <si>
    <t>EXPERIENCIA LABORAL EN COMUNIDADES U ORGANIZACIONES INDÍGENAS</t>
  </si>
  <si>
    <t>Orientada a:</t>
  </si>
  <si>
    <t>FORMACIÓN PROFESIONAL</t>
  </si>
  <si>
    <t>Capacitacitador/Cátedra en:</t>
  </si>
  <si>
    <t>Duración Hrs:</t>
  </si>
  <si>
    <r>
      <t xml:space="preserve">FORM. FILAC/GAF-003 v1- </t>
    </r>
    <r>
      <rPr>
        <sz val="6"/>
        <color theme="1"/>
        <rFont val="Calibri"/>
        <family val="2"/>
        <scheme val="minor"/>
      </rPr>
      <t>30May2021</t>
    </r>
  </si>
  <si>
    <t>SERVICIO DE CONSULTORÍA EN COMUNICACIÓN</t>
  </si>
  <si>
    <t>Nombre:</t>
  </si>
  <si>
    <t>Documento:</t>
  </si>
  <si>
    <t>F.Nacimiento:</t>
  </si>
  <si>
    <t>Lugar Nac.:</t>
  </si>
  <si>
    <t>Zona:</t>
  </si>
  <si>
    <t>E-Mail:</t>
  </si>
  <si>
    <t>Teléfonos:</t>
  </si>
  <si>
    <t>L.Residencia:</t>
  </si>
  <si>
    <t>Indígena?:</t>
  </si>
  <si>
    <t>DATOS PERSONALES</t>
  </si>
  <si>
    <t>Licenciatura</t>
  </si>
  <si>
    <t>Maestría</t>
  </si>
  <si>
    <t>Doctorado</t>
  </si>
  <si>
    <t>Técnico</t>
  </si>
  <si>
    <t>Bachillerato</t>
  </si>
  <si>
    <t>Cátedra 1</t>
  </si>
  <si>
    <t>Catedra 2</t>
  </si>
  <si>
    <t>Cátedra 3</t>
  </si>
  <si>
    <t>Cátedra 4</t>
  </si>
  <si>
    <t>Voluntariado 1</t>
  </si>
  <si>
    <t>Voluntariado 2</t>
  </si>
  <si>
    <t>Voluntariado 3</t>
  </si>
  <si>
    <t>Voluntariado 4</t>
  </si>
  <si>
    <t>Orienta 1</t>
  </si>
  <si>
    <t>Orienta 2</t>
  </si>
  <si>
    <t>Orienta 3</t>
  </si>
  <si>
    <t>Orienta 4</t>
  </si>
  <si>
    <t>Social 1</t>
  </si>
  <si>
    <t>Social 2</t>
  </si>
  <si>
    <t>Social 3</t>
  </si>
  <si>
    <t>hobbie 1</t>
  </si>
  <si>
    <t>hobbie 2</t>
  </si>
  <si>
    <t>hobbie 3</t>
  </si>
  <si>
    <t>Post Grado</t>
  </si>
  <si>
    <t>Ptje</t>
  </si>
  <si>
    <t>Pond.</t>
  </si>
  <si>
    <t>CURSOS ESPECIALIZACIÓN RELACIONADOS AL PUESTO</t>
  </si>
  <si>
    <t>Hrs.</t>
  </si>
  <si>
    <t>Concluído el:</t>
  </si>
  <si>
    <t>&lt;=Valorar manualmente</t>
  </si>
  <si>
    <t>Diplomado</t>
  </si>
  <si>
    <t>Taller</t>
  </si>
  <si>
    <t>Seminario</t>
  </si>
  <si>
    <t>Curso</t>
  </si>
  <si>
    <t>Presencial</t>
  </si>
  <si>
    <t>Semi presencial</t>
  </si>
  <si>
    <t xml:space="preserve">Virtual </t>
  </si>
  <si>
    <t>EXPERIENCIA EN COMUNIDADES U ORG.INDÍGENAS</t>
  </si>
  <si>
    <t>IDIOMAS</t>
  </si>
  <si>
    <t>OFIMÁTICA</t>
  </si>
  <si>
    <t>PLANILLA EVALUACIÓN POSTULANTES</t>
  </si>
  <si>
    <r>
      <t xml:space="preserve">Gracias por aplicar a esta convocatoria. Para ello, usted deberá llenar todos los campos de este formulario, grabarlo con su nombre y enviarlo al siguiente correo: </t>
    </r>
    <r>
      <rPr>
        <b/>
        <u/>
        <sz val="10"/>
        <color theme="0"/>
        <rFont val="Calibri"/>
        <family val="2"/>
        <scheme val="minor"/>
      </rPr>
      <t>convocatorias@filac.org</t>
    </r>
    <r>
      <rPr>
        <sz val="9"/>
        <color theme="0"/>
        <rFont val="Calibri"/>
        <family val="2"/>
        <scheme val="minor"/>
      </rPr>
      <t xml:space="preserve"> junto con su Hoja de Vida y Documento de Identidad.
El plazo de presentación vence a horas 23:59 del día jueves 26 de Agosto de 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</si>
</sst>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\(000\)0\ 000\ 0000"/>
    <numFmt numFmtId="165" formatCode="dd\.mmm\.yy"/>
    <numFmt numFmtId="166" formatCode="dd/mm/yy;@"/>
    <numFmt numFmtId="167" formatCode="\+\(000\)\ 000\ 00000"/>
    <numFmt numFmtId="168" formatCode="\+\(000\)\ 0\ 000\ 0000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6"/>
      <color theme="8" tint="-0.249977111117893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4" tint="-0.2499465926084170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6" fillId="2" borderId="7" xfId="0" applyFont="1" applyFill="1" applyBorder="1" applyAlignment="1" applyProtection="1">
      <alignment horizontal="right" vertical="center" shrinkToFit="1"/>
      <protection hidden="1"/>
    </xf>
    <xf numFmtId="0" fontId="6" fillId="2" borderId="7" xfId="0" applyFont="1" applyFill="1" applyBorder="1" applyAlignment="1" applyProtection="1">
      <alignment horizontal="center" vertical="center" shrinkToFit="1"/>
      <protection hidden="1"/>
    </xf>
    <xf numFmtId="0" fontId="4" fillId="2" borderId="3" xfId="0" applyFont="1" applyFill="1" applyBorder="1" applyAlignment="1" applyProtection="1">
      <alignment horizontal="left" vertical="center" shrinkToFit="1"/>
      <protection hidden="1"/>
    </xf>
    <xf numFmtId="0" fontId="4" fillId="2" borderId="4" xfId="0" applyFont="1" applyFill="1" applyBorder="1" applyAlignment="1" applyProtection="1">
      <alignment horizontal="left" vertical="center" shrinkToFit="1"/>
      <protection hidden="1"/>
    </xf>
    <xf numFmtId="0" fontId="6" fillId="2" borderId="5" xfId="0" applyFont="1" applyFill="1" applyBorder="1" applyAlignment="1" applyProtection="1">
      <alignment horizontal="left" vertical="center" shrinkToFit="1"/>
      <protection hidden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hidden="1"/>
    </xf>
    <xf numFmtId="0" fontId="6" fillId="2" borderId="10" xfId="0" applyFont="1" applyFill="1" applyBorder="1" applyAlignment="1" applyProtection="1">
      <alignment vertical="center" shrinkToFit="1"/>
      <protection hidden="1"/>
    </xf>
    <xf numFmtId="0" fontId="6" fillId="2" borderId="10" xfId="0" applyFont="1" applyFill="1" applyBorder="1" applyAlignment="1" applyProtection="1">
      <alignment horizontal="right" vertical="center" shrinkToFit="1"/>
      <protection hidden="1"/>
    </xf>
    <xf numFmtId="49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horizontal="center" vertical="center" shrinkToFit="1"/>
      <protection hidden="1"/>
    </xf>
    <xf numFmtId="0" fontId="11" fillId="5" borderId="13" xfId="0" applyFont="1" applyFill="1" applyBorder="1" applyAlignment="1" applyProtection="1">
      <alignment horizontal="center" vertical="center" shrinkToFi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49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/>
      <protection hidden="1"/>
    </xf>
    <xf numFmtId="0" fontId="0" fillId="0" borderId="13" xfId="0" applyFont="1" applyBorder="1" applyAlignment="1" applyProtection="1">
      <alignment vertical="center" shrinkToFit="1"/>
      <protection locked="0"/>
    </xf>
    <xf numFmtId="0" fontId="20" fillId="0" borderId="0" xfId="0" applyFont="1" applyProtection="1"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1" fillId="3" borderId="10" xfId="0" applyFont="1" applyFill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1" fillId="3" borderId="11" xfId="0" applyFont="1" applyFill="1" applyBorder="1" applyAlignment="1" applyProtection="1">
      <alignment horizontal="right"/>
      <protection hidden="1"/>
    </xf>
    <xf numFmtId="0" fontId="0" fillId="0" borderId="10" xfId="0" applyBorder="1" applyProtection="1">
      <protection hidden="1"/>
    </xf>
    <xf numFmtId="0" fontId="2" fillId="6" borderId="11" xfId="0" applyFont="1" applyFill="1" applyBorder="1" applyAlignment="1" applyProtection="1">
      <protection hidden="1"/>
    </xf>
    <xf numFmtId="0" fontId="0" fillId="0" borderId="11" xfId="0" applyBorder="1" applyAlignment="1" applyProtection="1">
      <protection hidden="1"/>
    </xf>
    <xf numFmtId="0" fontId="0" fillId="0" borderId="1" xfId="0" applyBorder="1" applyAlignment="1" applyProtection="1">
      <alignment shrinkToFit="1"/>
      <protection hidden="1"/>
    </xf>
    <xf numFmtId="0" fontId="1" fillId="3" borderId="1" xfId="0" applyFont="1" applyFill="1" applyBorder="1" applyAlignment="1" applyProtection="1">
      <alignment shrinkToFit="1"/>
      <protection hidden="1"/>
    </xf>
    <xf numFmtId="0" fontId="16" fillId="3" borderId="11" xfId="0" applyFont="1" applyFill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17" fillId="3" borderId="10" xfId="0" applyFont="1" applyFill="1" applyBorder="1" applyProtection="1">
      <protection hidden="1"/>
    </xf>
    <xf numFmtId="2" fontId="0" fillId="0" borderId="11" xfId="0" applyNumberFormat="1" applyBorder="1" applyProtection="1">
      <protection hidden="1"/>
    </xf>
    <xf numFmtId="0" fontId="0" fillId="0" borderId="1" xfId="0" applyBorder="1" applyAlignment="1" applyProtection="1">
      <alignment horizontal="center" shrinkToFit="1"/>
      <protection hidden="1"/>
    </xf>
    <xf numFmtId="1" fontId="2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22" fillId="3" borderId="0" xfId="0" applyFont="1" applyFill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vertical="center" shrinkToFit="1"/>
      <protection hidden="1"/>
    </xf>
    <xf numFmtId="0" fontId="6" fillId="5" borderId="13" xfId="0" applyFont="1" applyFill="1" applyBorder="1" applyAlignment="1" applyProtection="1">
      <alignment horizontal="center" vertical="center" shrinkToFit="1"/>
      <protection hidden="1"/>
    </xf>
    <xf numFmtId="0" fontId="1" fillId="3" borderId="0" xfId="0" applyFont="1" applyFill="1" applyBorder="1" applyAlignment="1" applyProtection="1">
      <alignment horizontal="left" vertical="center" shrinkToFit="1"/>
      <protection hidden="1"/>
    </xf>
    <xf numFmtId="0" fontId="0" fillId="0" borderId="13" xfId="0" applyFont="1" applyBorder="1" applyAlignment="1" applyProtection="1">
      <alignment vertical="center" shrinkToFit="1"/>
      <protection locked="0"/>
    </xf>
    <xf numFmtId="0" fontId="6" fillId="5" borderId="13" xfId="0" applyFont="1" applyFill="1" applyBorder="1" applyAlignment="1" applyProtection="1">
      <alignment horizontal="left" vertical="center" shrinkToFit="1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6" fillId="5" borderId="14" xfId="0" applyFont="1" applyFill="1" applyBorder="1" applyAlignment="1" applyProtection="1">
      <alignment horizontal="center" vertical="center" shrinkToFit="1"/>
      <protection hidden="1"/>
    </xf>
    <xf numFmtId="0" fontId="6" fillId="5" borderId="11" xfId="0" applyFont="1" applyFill="1" applyBorder="1" applyAlignment="1" applyProtection="1">
      <alignment horizontal="center" vertical="center" shrinkToFit="1"/>
      <protection hidden="1"/>
    </xf>
    <xf numFmtId="0" fontId="1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hidden="1"/>
    </xf>
    <xf numFmtId="0" fontId="6" fillId="2" borderId="10" xfId="0" applyFont="1" applyFill="1" applyBorder="1" applyAlignment="1" applyProtection="1">
      <alignment horizontal="center" vertical="center" shrinkToFit="1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0" fontId="6" fillId="2" borderId="10" xfId="0" applyFont="1" applyFill="1" applyBorder="1" applyAlignment="1" applyProtection="1">
      <alignment horizontal="right" vertical="center" shrinkToFit="1"/>
      <protection hidden="1"/>
    </xf>
    <xf numFmtId="0" fontId="6" fillId="2" borderId="1" xfId="0" applyFont="1" applyFill="1" applyBorder="1" applyAlignment="1" applyProtection="1">
      <alignment horizontal="right" vertical="center" shrinkToFit="1"/>
      <protection hidden="1"/>
    </xf>
    <xf numFmtId="0" fontId="2" fillId="2" borderId="1" xfId="1" applyFont="1" applyFill="1" applyBorder="1" applyAlignment="1" applyProtection="1">
      <alignment horizontal="left" vertical="center" shrinkToFit="1"/>
      <protection locked="0"/>
    </xf>
    <xf numFmtId="0" fontId="2" fillId="2" borderId="11" xfId="1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hidden="1"/>
    </xf>
    <xf numFmtId="0" fontId="6" fillId="2" borderId="1" xfId="0" applyFont="1" applyFill="1" applyBorder="1" applyAlignment="1" applyProtection="1">
      <alignment horizontal="left" vertical="center" shrinkToFit="1"/>
      <protection hidden="1"/>
    </xf>
    <xf numFmtId="0" fontId="9" fillId="3" borderId="0" xfId="0" applyFont="1" applyFill="1" applyBorder="1" applyAlignment="1" applyProtection="1">
      <alignment horizontal="right" vertical="center" shrinkToFi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164" fontId="10" fillId="3" borderId="0" xfId="0" applyNumberFormat="1" applyFont="1" applyFill="1" applyBorder="1" applyAlignment="1" applyProtection="1">
      <alignment horizontal="center" vertical="center" shrinkToFit="1"/>
      <protection locked="0"/>
    </xf>
    <xf numFmtId="164" fontId="10" fillId="3" borderId="3" xfId="0" applyNumberFormat="1" applyFont="1" applyFill="1" applyBorder="1" applyAlignment="1" applyProtection="1">
      <alignment horizontal="center" vertical="center" shrinkToFit="1"/>
      <protection locked="0"/>
    </xf>
    <xf numFmtId="164" fontId="10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hidden="1"/>
    </xf>
    <xf numFmtId="0" fontId="6" fillId="2" borderId="4" xfId="0" applyFont="1" applyFill="1" applyBorder="1" applyAlignment="1" applyProtection="1">
      <alignment horizontal="left" vertical="center" shrinkToFit="1"/>
      <protection hidden="1"/>
    </xf>
    <xf numFmtId="49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hidden="1"/>
    </xf>
    <xf numFmtId="0" fontId="6" fillId="2" borderId="3" xfId="0" applyFont="1" applyFill="1" applyBorder="1" applyAlignment="1" applyProtection="1">
      <alignment vertical="center" shrinkToFit="1"/>
      <protection hidden="1"/>
    </xf>
    <xf numFmtId="0" fontId="6" fillId="2" borderId="4" xfId="0" applyFont="1" applyFill="1" applyBorder="1" applyAlignment="1" applyProtection="1">
      <alignment vertical="center" shrinkToFit="1"/>
      <protection hidden="1"/>
    </xf>
    <xf numFmtId="0" fontId="6" fillId="2" borderId="2" xfId="0" applyFont="1" applyFill="1" applyBorder="1" applyAlignment="1" applyProtection="1">
      <alignment horizontal="center" vertical="center" shrinkToFit="1"/>
      <protection hidden="1"/>
    </xf>
    <xf numFmtId="0" fontId="6" fillId="2" borderId="3" xfId="0" applyFont="1" applyFill="1" applyBorder="1" applyAlignment="1" applyProtection="1">
      <alignment horizontal="center" vertical="center" shrinkToFit="1"/>
      <protection hidden="1"/>
    </xf>
    <xf numFmtId="49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2" fillId="2" borderId="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horizontal="right" vertical="center" wrapText="1"/>
      <protection hidden="1"/>
    </xf>
    <xf numFmtId="165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65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/>
      <protection hidden="1"/>
    </xf>
    <xf numFmtId="168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168" fontId="2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6" xfId="1" applyFill="1" applyBorder="1" applyAlignment="1" applyProtection="1">
      <alignment horizontal="left" vertical="center" shrinkToFit="1"/>
      <protection locked="0"/>
    </xf>
    <xf numFmtId="165" fontId="0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left" vertical="center" shrinkToFit="1"/>
      <protection locked="0"/>
    </xf>
    <xf numFmtId="165" fontId="0" fillId="2" borderId="1" xfId="0" applyNumberFormat="1" applyFont="1" applyFill="1" applyBorder="1" applyAlignment="1" applyProtection="1">
      <alignment horizontal="center" vertical="center" shrinkToFit="1"/>
      <protection locked="0"/>
    </xf>
    <xf numFmtId="165" fontId="0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right" vertical="center"/>
      <protection hidden="1"/>
    </xf>
    <xf numFmtId="165" fontId="0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3" xfId="0" applyFont="1" applyBorder="1" applyAlignment="1" applyProtection="1">
      <alignment vertical="center" shrinkToFit="1"/>
      <protection hidden="1"/>
    </xf>
    <xf numFmtId="0" fontId="0" fillId="0" borderId="13" xfId="0" applyFont="1" applyBorder="1" applyAlignment="1" applyProtection="1">
      <alignment shrinkToFit="1"/>
      <protection hidden="1"/>
    </xf>
    <xf numFmtId="0" fontId="0" fillId="0" borderId="1" xfId="0" applyBorder="1" applyAlignment="1" applyProtection="1">
      <alignment horizontal="left" shrinkToFit="1"/>
      <protection hidden="1"/>
    </xf>
    <xf numFmtId="0" fontId="15" fillId="0" borderId="0" xfId="0" applyFont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left" shrinkToFit="1"/>
      <protection hidden="1"/>
    </xf>
    <xf numFmtId="0" fontId="0" fillId="0" borderId="1" xfId="0" applyBorder="1" applyAlignment="1" applyProtection="1">
      <alignment horizontal="center" shrinkToFit="1"/>
      <protection hidden="1"/>
    </xf>
    <xf numFmtId="0" fontId="16" fillId="3" borderId="1" xfId="0" applyFont="1" applyFill="1" applyBorder="1" applyAlignment="1" applyProtection="1">
      <alignment horizontal="left" shrinkToFit="1"/>
      <protection hidden="1"/>
    </xf>
    <xf numFmtId="0" fontId="2" fillId="0" borderId="1" xfId="0" applyFont="1" applyBorder="1" applyAlignment="1" applyProtection="1">
      <alignment horizontal="left" shrinkToFit="1"/>
      <protection hidden="1"/>
    </xf>
    <xf numFmtId="168" fontId="0" fillId="0" borderId="1" xfId="0" applyNumberFormat="1" applyBorder="1" applyAlignment="1" applyProtection="1">
      <alignment horizontal="left" shrinkToFit="1"/>
      <protection hidden="1"/>
    </xf>
    <xf numFmtId="167" fontId="0" fillId="0" borderId="1" xfId="0" applyNumberFormat="1" applyBorder="1" applyAlignment="1" applyProtection="1">
      <alignment horizontal="left" shrinkToFit="1"/>
      <protection hidden="1"/>
    </xf>
    <xf numFmtId="15" fontId="0" fillId="0" borderId="1" xfId="0" applyNumberFormat="1" applyBorder="1" applyAlignment="1" applyProtection="1">
      <alignment horizontal="left" shrinkToFi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330258</xdr:colOff>
      <xdr:row>1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B21DB-5F46-4633-B191-70B48EA6E46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6" t="38284" r="5700" b="30474"/>
        <a:stretch/>
      </xdr:blipFill>
      <xdr:spPr bwMode="auto">
        <a:xfrm>
          <a:off x="0" y="0"/>
          <a:ext cx="2692458" cy="7067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C119-7063-4F59-8575-A957182A5FA7}">
  <dimension ref="A1:S70"/>
  <sheetViews>
    <sheetView showGridLines="0" tabSelected="1" zoomScale="120" zoomScaleNormal="120" workbookViewId="0">
      <selection activeCell="B2" sqref="B2:Q2"/>
    </sheetView>
  </sheetViews>
  <sheetFormatPr baseColWidth="10" defaultRowHeight="15" x14ac:dyDescent="0.25"/>
  <cols>
    <col min="2" max="17" width="5.7109375" customWidth="1"/>
    <col min="19" max="19" width="0" hidden="1" customWidth="1"/>
  </cols>
  <sheetData>
    <row r="1" spans="1:19" ht="55.5" customHeight="1" x14ac:dyDescent="0.25">
      <c r="A1" s="12"/>
      <c r="B1" s="13"/>
      <c r="C1" s="13"/>
      <c r="D1" s="13"/>
      <c r="E1" s="13"/>
      <c r="F1" s="13"/>
      <c r="G1" s="13"/>
      <c r="H1" s="13"/>
      <c r="I1" s="60" t="s">
        <v>16</v>
      </c>
      <c r="J1" s="60"/>
      <c r="K1" s="60"/>
      <c r="L1" s="60"/>
      <c r="M1" s="60"/>
      <c r="N1" s="60"/>
      <c r="O1" s="60"/>
      <c r="P1" s="60"/>
      <c r="Q1" s="60"/>
      <c r="R1" s="12"/>
      <c r="S1" s="12"/>
    </row>
    <row r="2" spans="1:19" ht="40.15" customHeight="1" x14ac:dyDescent="0.25">
      <c r="A2" s="12"/>
      <c r="B2" s="38" t="s">
        <v>117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2"/>
      <c r="S2" s="12"/>
    </row>
    <row r="3" spans="1:19" ht="35.65" customHeight="1" x14ac:dyDescent="0.25">
      <c r="A3" s="12"/>
      <c r="B3" s="88" t="s">
        <v>0</v>
      </c>
      <c r="C3" s="89"/>
      <c r="D3" s="61" t="str">
        <f>Evaluacion!C2</f>
        <v>SERVICIO DE CONSULTORÍA EN COMUNICACIÓN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  <c r="P3" s="63" t="s">
        <v>17</v>
      </c>
      <c r="Q3" s="64"/>
      <c r="R3" s="12"/>
      <c r="S3" s="12"/>
    </row>
    <row r="4" spans="1:19" ht="18" customHeight="1" x14ac:dyDescent="0.25">
      <c r="A4" s="12"/>
      <c r="B4" s="92" t="s">
        <v>18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59" t="s">
        <v>56</v>
      </c>
      <c r="N4" s="59"/>
      <c r="O4" s="65"/>
      <c r="P4" s="66"/>
      <c r="Q4" s="67"/>
      <c r="R4" s="12"/>
      <c r="S4" s="12"/>
    </row>
    <row r="5" spans="1:19" ht="10.15" customHeight="1" x14ac:dyDescent="0.25">
      <c r="A5" s="12"/>
      <c r="B5" s="68" t="s">
        <v>3</v>
      </c>
      <c r="C5" s="80"/>
      <c r="D5" s="80"/>
      <c r="E5" s="69"/>
      <c r="F5" s="68" t="s">
        <v>1</v>
      </c>
      <c r="G5" s="80"/>
      <c r="H5" s="69"/>
      <c r="I5" s="68" t="s">
        <v>2</v>
      </c>
      <c r="J5" s="80"/>
      <c r="K5" s="69"/>
      <c r="L5" s="68" t="s">
        <v>4</v>
      </c>
      <c r="M5" s="80"/>
      <c r="N5" s="69"/>
      <c r="O5" s="68" t="s">
        <v>9</v>
      </c>
      <c r="P5" s="69"/>
      <c r="Q5" s="14" t="s">
        <v>40</v>
      </c>
      <c r="R5" s="12"/>
      <c r="S5" s="12"/>
    </row>
    <row r="6" spans="1:19" ht="15" customHeight="1" x14ac:dyDescent="0.25">
      <c r="A6" s="12"/>
      <c r="B6" s="70"/>
      <c r="C6" s="85"/>
      <c r="D6" s="85"/>
      <c r="E6" s="71"/>
      <c r="F6" s="70"/>
      <c r="G6" s="85"/>
      <c r="H6" s="71"/>
      <c r="I6" s="70"/>
      <c r="J6" s="85"/>
      <c r="K6" s="71"/>
      <c r="L6" s="86"/>
      <c r="M6" s="87"/>
      <c r="N6" s="71"/>
      <c r="O6" s="70"/>
      <c r="P6" s="71"/>
      <c r="Q6" s="11"/>
      <c r="R6" s="12"/>
      <c r="S6" s="12"/>
    </row>
    <row r="7" spans="1:19" ht="18" customHeight="1" x14ac:dyDescent="0.25">
      <c r="A7" s="12"/>
      <c r="B7" s="83" t="s">
        <v>15</v>
      </c>
      <c r="C7" s="84"/>
      <c r="D7" s="90"/>
      <c r="E7" s="91"/>
      <c r="F7" s="9" t="s">
        <v>5</v>
      </c>
      <c r="G7" s="78"/>
      <c r="H7" s="78"/>
      <c r="I7" s="79"/>
      <c r="J7" s="10" t="s">
        <v>6</v>
      </c>
      <c r="K7" s="78"/>
      <c r="L7" s="78"/>
      <c r="M7" s="79"/>
      <c r="N7" s="54" t="s">
        <v>7</v>
      </c>
      <c r="O7" s="54"/>
      <c r="P7" s="78"/>
      <c r="Q7" s="79"/>
      <c r="R7" s="12"/>
      <c r="S7" s="12"/>
    </row>
    <row r="8" spans="1:19" ht="10.15" customHeight="1" x14ac:dyDescent="0.25">
      <c r="A8" s="12"/>
      <c r="B8" s="68" t="s">
        <v>8</v>
      </c>
      <c r="C8" s="80"/>
      <c r="D8" s="3"/>
      <c r="E8" s="3"/>
      <c r="F8" s="8"/>
      <c r="G8" s="3"/>
      <c r="H8" s="4"/>
      <c r="I8" s="81" t="s">
        <v>19</v>
      </c>
      <c r="J8" s="81"/>
      <c r="K8" s="81"/>
      <c r="L8" s="82"/>
      <c r="M8" s="5" t="s">
        <v>9</v>
      </c>
      <c r="N8" s="68" t="s">
        <v>20</v>
      </c>
      <c r="O8" s="80"/>
      <c r="P8" s="80"/>
      <c r="Q8" s="69"/>
      <c r="R8" s="12"/>
      <c r="S8" s="12"/>
    </row>
    <row r="9" spans="1:19" ht="15" customHeight="1" x14ac:dyDescent="0.25">
      <c r="A9" s="12"/>
      <c r="B9" s="72"/>
      <c r="C9" s="73"/>
      <c r="D9" s="73"/>
      <c r="E9" s="73"/>
      <c r="F9" s="73"/>
      <c r="G9" s="73"/>
      <c r="H9" s="74"/>
      <c r="I9" s="75"/>
      <c r="J9" s="76"/>
      <c r="K9" s="76"/>
      <c r="L9" s="77"/>
      <c r="M9" s="6"/>
      <c r="N9" s="95"/>
      <c r="O9" s="73"/>
      <c r="P9" s="73"/>
      <c r="Q9" s="74"/>
      <c r="R9" s="12"/>
      <c r="S9" s="12"/>
    </row>
    <row r="10" spans="1:19" ht="18" customHeight="1" x14ac:dyDescent="0.25">
      <c r="A10" s="12"/>
      <c r="B10" s="10" t="s">
        <v>10</v>
      </c>
      <c r="C10" s="48"/>
      <c r="D10" s="48"/>
      <c r="E10" s="48"/>
      <c r="F10" s="49"/>
      <c r="G10" s="10" t="s">
        <v>11</v>
      </c>
      <c r="H10" s="37"/>
      <c r="I10" s="53" t="s">
        <v>12</v>
      </c>
      <c r="J10" s="54"/>
      <c r="K10" s="18"/>
      <c r="L10" s="53" t="s">
        <v>13</v>
      </c>
      <c r="M10" s="54"/>
      <c r="N10" s="93"/>
      <c r="O10" s="93"/>
      <c r="P10" s="93"/>
      <c r="Q10" s="94"/>
      <c r="R10" s="12"/>
      <c r="S10" s="12"/>
    </row>
    <row r="11" spans="1:19" ht="18" customHeight="1" x14ac:dyDescent="0.25">
      <c r="A11" s="12"/>
      <c r="B11" s="57" t="s">
        <v>14</v>
      </c>
      <c r="C11" s="58"/>
      <c r="D11" s="58"/>
      <c r="E11" s="55"/>
      <c r="F11" s="55"/>
      <c r="G11" s="56"/>
      <c r="H11" s="51" t="s">
        <v>22</v>
      </c>
      <c r="I11" s="52"/>
      <c r="J11" s="48"/>
      <c r="K11" s="48"/>
      <c r="L11" s="49"/>
      <c r="M11" s="53" t="s">
        <v>23</v>
      </c>
      <c r="N11" s="54"/>
      <c r="O11" s="48"/>
      <c r="P11" s="48"/>
      <c r="Q11" s="49"/>
      <c r="R11" s="12"/>
      <c r="S11" s="12"/>
    </row>
    <row r="12" spans="1:19" ht="18" customHeight="1" x14ac:dyDescent="0.25">
      <c r="A12" s="12"/>
      <c r="B12" s="54" t="s">
        <v>41</v>
      </c>
      <c r="C12" s="54"/>
      <c r="D12" s="54"/>
      <c r="E12" s="54"/>
      <c r="F12" s="54"/>
      <c r="G12" s="7"/>
      <c r="H12" s="2" t="s">
        <v>42</v>
      </c>
      <c r="I12" s="47"/>
      <c r="J12" s="47"/>
      <c r="K12" s="47"/>
      <c r="L12" s="47"/>
      <c r="M12" s="47"/>
      <c r="N12" s="1" t="s">
        <v>6</v>
      </c>
      <c r="O12" s="48"/>
      <c r="P12" s="48"/>
      <c r="Q12" s="49"/>
      <c r="R12" s="12"/>
      <c r="S12" s="12"/>
    </row>
    <row r="13" spans="1:19" ht="18" customHeight="1" x14ac:dyDescent="0.25">
      <c r="A13" s="12"/>
      <c r="B13" s="41" t="s">
        <v>61</v>
      </c>
      <c r="C13" s="41"/>
      <c r="D13" s="41"/>
      <c r="E13" s="41"/>
      <c r="F13" s="41"/>
      <c r="G13" s="41"/>
      <c r="H13" s="41"/>
      <c r="I13" s="41"/>
      <c r="J13" s="41"/>
      <c r="K13" s="41"/>
      <c r="L13" s="59" t="s">
        <v>21</v>
      </c>
      <c r="M13" s="59"/>
      <c r="N13" s="59"/>
      <c r="O13" s="50" t="s">
        <v>55</v>
      </c>
      <c r="P13" s="50"/>
      <c r="Q13" s="50"/>
      <c r="R13" s="12"/>
      <c r="S13" s="12"/>
    </row>
    <row r="14" spans="1:19" ht="18" customHeight="1" x14ac:dyDescent="0.25">
      <c r="A14" s="12"/>
      <c r="B14" s="40" t="s">
        <v>25</v>
      </c>
      <c r="C14" s="40"/>
      <c r="D14" s="40" t="s">
        <v>26</v>
      </c>
      <c r="E14" s="40"/>
      <c r="F14" s="40"/>
      <c r="G14" s="40"/>
      <c r="H14" s="40"/>
      <c r="I14" s="40" t="s">
        <v>24</v>
      </c>
      <c r="J14" s="40"/>
      <c r="K14" s="40"/>
      <c r="L14" s="40"/>
      <c r="M14" s="40" t="s">
        <v>27</v>
      </c>
      <c r="N14" s="40"/>
      <c r="O14" s="40" t="s">
        <v>29</v>
      </c>
      <c r="P14" s="40"/>
      <c r="Q14" s="15" t="s">
        <v>28</v>
      </c>
      <c r="R14" s="12"/>
      <c r="S14" s="12"/>
    </row>
    <row r="15" spans="1:19" ht="18" customHeight="1" x14ac:dyDescent="0.25">
      <c r="A15" s="12"/>
      <c r="B15" s="97"/>
      <c r="C15" s="97"/>
      <c r="D15" s="42"/>
      <c r="E15" s="42"/>
      <c r="F15" s="42"/>
      <c r="G15" s="42"/>
      <c r="H15" s="42"/>
      <c r="I15" s="42"/>
      <c r="J15" s="42"/>
      <c r="K15" s="42"/>
      <c r="L15" s="42"/>
      <c r="M15" s="98"/>
      <c r="N15" s="99"/>
      <c r="O15" s="98"/>
      <c r="P15" s="99"/>
      <c r="Q15" s="19"/>
      <c r="R15" s="12"/>
      <c r="S15" s="20" t="e">
        <f>VLOOKUP(B15,H$62:J$67,3,FALSE)</f>
        <v>#N/A</v>
      </c>
    </row>
    <row r="16" spans="1:19" ht="18" customHeight="1" x14ac:dyDescent="0.25">
      <c r="A16" s="12"/>
      <c r="B16" s="97"/>
      <c r="C16" s="97"/>
      <c r="D16" s="42"/>
      <c r="E16" s="42"/>
      <c r="F16" s="42"/>
      <c r="G16" s="42"/>
      <c r="H16" s="42"/>
      <c r="I16" s="42"/>
      <c r="J16" s="42"/>
      <c r="K16" s="42"/>
      <c r="L16" s="42"/>
      <c r="M16" s="98"/>
      <c r="N16" s="99"/>
      <c r="O16" s="98"/>
      <c r="P16" s="99"/>
      <c r="Q16" s="19"/>
      <c r="R16" s="12"/>
      <c r="S16" s="20" t="e">
        <f>VLOOKUP(B16,H$62:J$67,3,FALSE)</f>
        <v>#N/A</v>
      </c>
    </row>
    <row r="17" spans="1:19" ht="18" customHeight="1" x14ac:dyDescent="0.25">
      <c r="A17" s="12"/>
      <c r="B17" s="97"/>
      <c r="C17" s="97"/>
      <c r="D17" s="42"/>
      <c r="E17" s="42"/>
      <c r="F17" s="42"/>
      <c r="G17" s="42"/>
      <c r="H17" s="42"/>
      <c r="I17" s="42"/>
      <c r="J17" s="42"/>
      <c r="K17" s="42"/>
      <c r="L17" s="42"/>
      <c r="M17" s="98"/>
      <c r="N17" s="99"/>
      <c r="O17" s="98"/>
      <c r="P17" s="99"/>
      <c r="Q17" s="19"/>
      <c r="R17" s="12"/>
      <c r="S17" s="20" t="e">
        <f>VLOOKUP(B17,H$62:J$67,3,FALSE)</f>
        <v>#N/A</v>
      </c>
    </row>
    <row r="18" spans="1:19" ht="18" customHeight="1" x14ac:dyDescent="0.25">
      <c r="A18" s="12"/>
      <c r="B18" s="97"/>
      <c r="C18" s="97"/>
      <c r="D18" s="42"/>
      <c r="E18" s="42"/>
      <c r="F18" s="42"/>
      <c r="G18" s="42"/>
      <c r="H18" s="42"/>
      <c r="I18" s="42"/>
      <c r="J18" s="42"/>
      <c r="K18" s="42"/>
      <c r="L18" s="42"/>
      <c r="M18" s="98"/>
      <c r="N18" s="99"/>
      <c r="O18" s="98"/>
      <c r="P18" s="99"/>
      <c r="Q18" s="19"/>
      <c r="R18" s="12"/>
      <c r="S18" s="20" t="e">
        <f>VLOOKUP(B18,H$62:J$67,3,FALSE)</f>
        <v>#N/A</v>
      </c>
    </row>
    <row r="19" spans="1:19" ht="18" customHeight="1" x14ac:dyDescent="0.25">
      <c r="A19" s="12"/>
      <c r="B19" s="97"/>
      <c r="C19" s="97"/>
      <c r="D19" s="42"/>
      <c r="E19" s="42"/>
      <c r="F19" s="42"/>
      <c r="G19" s="42"/>
      <c r="H19" s="42"/>
      <c r="I19" s="42"/>
      <c r="J19" s="42"/>
      <c r="K19" s="42"/>
      <c r="L19" s="42"/>
      <c r="M19" s="98"/>
      <c r="N19" s="99"/>
      <c r="O19" s="98"/>
      <c r="P19" s="99"/>
      <c r="Q19" s="19"/>
      <c r="R19" s="12"/>
      <c r="S19" s="20" t="e">
        <f>VLOOKUP(B19,H$62:J$67,3,FALSE)</f>
        <v>#N/A</v>
      </c>
    </row>
    <row r="20" spans="1:19" ht="18" customHeight="1" x14ac:dyDescent="0.25">
      <c r="A20" s="12"/>
      <c r="B20" s="41" t="s">
        <v>30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12"/>
      <c r="S20" s="12"/>
    </row>
    <row r="21" spans="1:19" ht="18" customHeight="1" x14ac:dyDescent="0.25">
      <c r="A21" s="12"/>
      <c r="B21" s="44" t="s">
        <v>33</v>
      </c>
      <c r="C21" s="44"/>
      <c r="D21" s="44" t="s">
        <v>26</v>
      </c>
      <c r="E21" s="44"/>
      <c r="F21" s="44"/>
      <c r="G21" s="44"/>
      <c r="H21" s="44"/>
      <c r="I21" s="44" t="s">
        <v>31</v>
      </c>
      <c r="J21" s="44"/>
      <c r="K21" s="44"/>
      <c r="L21" s="44"/>
      <c r="M21" s="44" t="s">
        <v>32</v>
      </c>
      <c r="N21" s="44"/>
      <c r="O21" s="16" t="s">
        <v>34</v>
      </c>
      <c r="P21" s="44" t="s">
        <v>29</v>
      </c>
      <c r="Q21" s="44"/>
      <c r="R21" s="12"/>
      <c r="S21" s="12"/>
    </row>
    <row r="22" spans="1:19" ht="18" customHeight="1" x14ac:dyDescent="0.25">
      <c r="A22" s="1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1"/>
      <c r="P22" s="96"/>
      <c r="Q22" s="96"/>
      <c r="R22" s="12"/>
      <c r="S22" s="12"/>
    </row>
    <row r="23" spans="1:19" ht="18" customHeight="1" x14ac:dyDescent="0.25">
      <c r="A23" s="1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1"/>
      <c r="P23" s="96"/>
      <c r="Q23" s="96"/>
      <c r="R23" s="12"/>
      <c r="S23" s="12"/>
    </row>
    <row r="24" spans="1:19" ht="18" customHeight="1" x14ac:dyDescent="0.25">
      <c r="A24" s="1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1"/>
      <c r="P24" s="96"/>
      <c r="Q24" s="96"/>
      <c r="R24" s="12"/>
      <c r="S24" s="12"/>
    </row>
    <row r="25" spans="1:19" ht="18" customHeight="1" x14ac:dyDescent="0.25">
      <c r="A25" s="1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1"/>
      <c r="P25" s="96"/>
      <c r="Q25" s="96"/>
      <c r="R25" s="12"/>
      <c r="S25" s="12"/>
    </row>
    <row r="26" spans="1:19" ht="18" customHeight="1" x14ac:dyDescent="0.25">
      <c r="A26" s="1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1"/>
      <c r="P26" s="96"/>
      <c r="Q26" s="96"/>
      <c r="R26" s="12"/>
      <c r="S26" s="12"/>
    </row>
    <row r="27" spans="1:19" ht="18" customHeight="1" x14ac:dyDescent="0.25">
      <c r="A27" s="1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1"/>
      <c r="P27" s="96"/>
      <c r="Q27" s="96"/>
      <c r="R27" s="12"/>
      <c r="S27" s="12"/>
    </row>
    <row r="28" spans="1:19" ht="18" customHeight="1" x14ac:dyDescent="0.25">
      <c r="A28" s="12"/>
      <c r="B28" s="41" t="s">
        <v>35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2"/>
      <c r="S28" s="12"/>
    </row>
    <row r="29" spans="1:19" x14ac:dyDescent="0.25">
      <c r="A29" s="12"/>
      <c r="B29" s="40" t="s">
        <v>36</v>
      </c>
      <c r="C29" s="40"/>
      <c r="D29" s="40"/>
      <c r="E29" s="40" t="s">
        <v>31</v>
      </c>
      <c r="F29" s="40"/>
      <c r="G29" s="40"/>
      <c r="H29" s="40" t="s">
        <v>38</v>
      </c>
      <c r="I29" s="40"/>
      <c r="J29" s="40"/>
      <c r="K29" s="40"/>
      <c r="L29" s="40" t="s">
        <v>37</v>
      </c>
      <c r="M29" s="40"/>
      <c r="N29" s="40" t="s">
        <v>29</v>
      </c>
      <c r="O29" s="40"/>
      <c r="P29" s="40" t="s">
        <v>39</v>
      </c>
      <c r="Q29" s="40"/>
      <c r="R29" s="12"/>
      <c r="S29" s="12"/>
    </row>
    <row r="30" spans="1:19" ht="18" customHeight="1" x14ac:dyDescent="0.25">
      <c r="A30" s="1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96"/>
      <c r="M30" s="96"/>
      <c r="N30" s="96"/>
      <c r="O30" s="96"/>
      <c r="P30" s="42"/>
      <c r="Q30" s="42"/>
      <c r="R30" s="12"/>
      <c r="S30" s="12"/>
    </row>
    <row r="31" spans="1:19" ht="18" customHeight="1" x14ac:dyDescent="0.25">
      <c r="A31" s="1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96"/>
      <c r="M31" s="96"/>
      <c r="N31" s="96"/>
      <c r="O31" s="96"/>
      <c r="P31" s="42"/>
      <c r="Q31" s="42"/>
      <c r="R31" s="12"/>
      <c r="S31" s="12"/>
    </row>
    <row r="32" spans="1:19" ht="18" customHeight="1" x14ac:dyDescent="0.25">
      <c r="A32" s="1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96"/>
      <c r="M32" s="96"/>
      <c r="N32" s="96"/>
      <c r="O32" s="96"/>
      <c r="P32" s="42"/>
      <c r="Q32" s="42"/>
      <c r="R32" s="12"/>
      <c r="S32" s="12"/>
    </row>
    <row r="33" spans="1:19" ht="18" customHeight="1" x14ac:dyDescent="0.25">
      <c r="A33" s="1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96"/>
      <c r="M33" s="96"/>
      <c r="N33" s="96"/>
      <c r="O33" s="96"/>
      <c r="P33" s="42"/>
      <c r="Q33" s="42"/>
      <c r="R33" s="12"/>
      <c r="S33" s="12"/>
    </row>
    <row r="34" spans="1:19" ht="18" customHeight="1" x14ac:dyDescent="0.25">
      <c r="A34" s="1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96"/>
      <c r="M34" s="96"/>
      <c r="N34" s="96"/>
      <c r="O34" s="96"/>
      <c r="P34" s="42"/>
      <c r="Q34" s="42"/>
      <c r="R34" s="12"/>
      <c r="S34" s="12"/>
    </row>
    <row r="35" spans="1:19" x14ac:dyDescent="0.25">
      <c r="A35" s="12"/>
      <c r="B35" s="41" t="s">
        <v>59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12"/>
      <c r="S35" s="12"/>
    </row>
    <row r="36" spans="1:19" x14ac:dyDescent="0.25">
      <c r="A36" s="12"/>
      <c r="B36" s="40" t="s">
        <v>36</v>
      </c>
      <c r="C36" s="40"/>
      <c r="D36" s="40"/>
      <c r="E36" s="40" t="s">
        <v>31</v>
      </c>
      <c r="F36" s="40"/>
      <c r="G36" s="40"/>
      <c r="H36" s="40" t="s">
        <v>38</v>
      </c>
      <c r="I36" s="40"/>
      <c r="J36" s="40"/>
      <c r="K36" s="40"/>
      <c r="L36" s="40" t="s">
        <v>27</v>
      </c>
      <c r="M36" s="40"/>
      <c r="N36" s="40" t="s">
        <v>29</v>
      </c>
      <c r="O36" s="40"/>
      <c r="P36" s="40" t="s">
        <v>39</v>
      </c>
      <c r="Q36" s="40"/>
      <c r="R36" s="12"/>
      <c r="S36" s="12"/>
    </row>
    <row r="37" spans="1:19" ht="18" customHeight="1" x14ac:dyDescent="0.25">
      <c r="A37" s="1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96"/>
      <c r="M37" s="96"/>
      <c r="N37" s="96"/>
      <c r="O37" s="96"/>
      <c r="P37" s="42"/>
      <c r="Q37" s="42"/>
      <c r="R37" s="12"/>
      <c r="S37" s="12"/>
    </row>
    <row r="38" spans="1:19" ht="18" customHeight="1" x14ac:dyDescent="0.25">
      <c r="A38" s="1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96"/>
      <c r="M38" s="96"/>
      <c r="N38" s="96"/>
      <c r="O38" s="96"/>
      <c r="P38" s="42"/>
      <c r="Q38" s="42"/>
      <c r="R38" s="12"/>
      <c r="S38" s="12"/>
    </row>
    <row r="39" spans="1:19" ht="18" customHeight="1" x14ac:dyDescent="0.25">
      <c r="A39" s="1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96"/>
      <c r="M39" s="96"/>
      <c r="N39" s="96"/>
      <c r="O39" s="96"/>
      <c r="P39" s="42"/>
      <c r="Q39" s="42"/>
      <c r="R39" s="12"/>
      <c r="S39" s="12"/>
    </row>
    <row r="40" spans="1:19" ht="18" customHeight="1" x14ac:dyDescent="0.25">
      <c r="A40" s="1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96"/>
      <c r="M40" s="96"/>
      <c r="N40" s="96"/>
      <c r="O40" s="96"/>
      <c r="P40" s="42"/>
      <c r="Q40" s="42"/>
      <c r="R40" s="12"/>
      <c r="S40" s="12"/>
    </row>
    <row r="41" spans="1:19" ht="18" customHeight="1" x14ac:dyDescent="0.25">
      <c r="A41" s="1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96"/>
      <c r="M41" s="96"/>
      <c r="N41" s="96"/>
      <c r="O41" s="96"/>
      <c r="P41" s="42"/>
      <c r="Q41" s="42"/>
      <c r="R41" s="12"/>
      <c r="S41" s="12"/>
    </row>
    <row r="42" spans="1:19" x14ac:dyDescent="0.25">
      <c r="A42" s="12"/>
      <c r="B42" s="41" t="s">
        <v>43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12"/>
      <c r="S42" s="12"/>
    </row>
    <row r="43" spans="1:19" x14ac:dyDescent="0.25">
      <c r="A43" s="12"/>
      <c r="B43" s="40" t="s">
        <v>44</v>
      </c>
      <c r="C43" s="40"/>
      <c r="D43" s="40"/>
      <c r="E43" s="40" t="s">
        <v>45</v>
      </c>
      <c r="F43" s="40"/>
      <c r="G43" s="40" t="s">
        <v>46</v>
      </c>
      <c r="H43" s="40"/>
      <c r="I43" s="40" t="s">
        <v>47</v>
      </c>
      <c r="J43" s="45"/>
      <c r="K43" s="46" t="s">
        <v>48</v>
      </c>
      <c r="L43" s="40"/>
      <c r="M43" s="40"/>
      <c r="N43" s="40"/>
      <c r="O43" s="40"/>
      <c r="P43" s="40" t="s">
        <v>49</v>
      </c>
      <c r="Q43" s="40"/>
      <c r="R43" s="12"/>
      <c r="S43" s="12"/>
    </row>
    <row r="44" spans="1:19" x14ac:dyDescent="0.25">
      <c r="A44" s="12"/>
      <c r="B44" s="101"/>
      <c r="C44" s="101"/>
      <c r="D44" s="101"/>
      <c r="E44" s="101"/>
      <c r="F44" s="101"/>
      <c r="G44" s="101"/>
      <c r="H44" s="101"/>
      <c r="I44" s="101"/>
      <c r="J44" s="102"/>
      <c r="K44" s="100"/>
      <c r="L44" s="101"/>
      <c r="M44" s="101"/>
      <c r="N44" s="101"/>
      <c r="O44" s="101"/>
      <c r="P44" s="101"/>
      <c r="Q44" s="101"/>
      <c r="R44" s="12"/>
      <c r="S44" s="12"/>
    </row>
    <row r="45" spans="1:19" x14ac:dyDescent="0.25">
      <c r="A45" s="12"/>
      <c r="B45" s="101"/>
      <c r="C45" s="101"/>
      <c r="D45" s="101"/>
      <c r="E45" s="101"/>
      <c r="F45" s="101"/>
      <c r="G45" s="101"/>
      <c r="H45" s="101"/>
      <c r="I45" s="101"/>
      <c r="J45" s="102"/>
      <c r="K45" s="100"/>
      <c r="L45" s="101"/>
      <c r="M45" s="101"/>
      <c r="N45" s="101"/>
      <c r="O45" s="101"/>
      <c r="P45" s="101"/>
      <c r="Q45" s="101"/>
      <c r="R45" s="12"/>
      <c r="S45" s="12"/>
    </row>
    <row r="46" spans="1:19" x14ac:dyDescent="0.25">
      <c r="A46" s="12"/>
      <c r="B46" s="101"/>
      <c r="C46" s="101"/>
      <c r="D46" s="101"/>
      <c r="E46" s="101"/>
      <c r="F46" s="101"/>
      <c r="G46" s="101"/>
      <c r="H46" s="101"/>
      <c r="I46" s="101"/>
      <c r="J46" s="102"/>
      <c r="K46" s="100"/>
      <c r="L46" s="101"/>
      <c r="M46" s="101"/>
      <c r="N46" s="101"/>
      <c r="O46" s="101"/>
      <c r="P46" s="101"/>
      <c r="Q46" s="101"/>
      <c r="R46" s="12"/>
      <c r="S46" s="12"/>
    </row>
    <row r="47" spans="1:19" x14ac:dyDescent="0.25">
      <c r="A47" s="12"/>
      <c r="B47" s="101"/>
      <c r="C47" s="101"/>
      <c r="D47" s="101"/>
      <c r="E47" s="101"/>
      <c r="F47" s="101"/>
      <c r="G47" s="101"/>
      <c r="H47" s="101"/>
      <c r="I47" s="101"/>
      <c r="J47" s="102"/>
      <c r="K47" s="100"/>
      <c r="L47" s="101"/>
      <c r="M47" s="101"/>
      <c r="N47" s="101"/>
      <c r="O47" s="101"/>
      <c r="P47" s="101"/>
      <c r="Q47" s="101"/>
      <c r="R47" s="12"/>
      <c r="S47" s="12"/>
    </row>
    <row r="48" spans="1:19" hidden="1" x14ac:dyDescent="0.25">
      <c r="A48" s="12"/>
      <c r="B48" s="41" t="s">
        <v>52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12"/>
      <c r="S48" s="12"/>
    </row>
    <row r="49" spans="1:19" hidden="1" x14ac:dyDescent="0.25">
      <c r="A49" s="12"/>
      <c r="B49" s="40" t="s">
        <v>62</v>
      </c>
      <c r="C49" s="40"/>
      <c r="D49" s="40"/>
      <c r="E49" s="40"/>
      <c r="F49" s="40" t="s">
        <v>31</v>
      </c>
      <c r="G49" s="40"/>
      <c r="H49" s="40"/>
      <c r="I49" s="40"/>
      <c r="J49" s="40"/>
      <c r="K49" s="40" t="s">
        <v>60</v>
      </c>
      <c r="L49" s="40"/>
      <c r="M49" s="40"/>
      <c r="N49" s="40" t="s">
        <v>27</v>
      </c>
      <c r="O49" s="40"/>
      <c r="P49" s="40" t="s">
        <v>29</v>
      </c>
      <c r="Q49" s="40"/>
      <c r="R49" s="12"/>
      <c r="S49" s="12"/>
    </row>
    <row r="50" spans="1:19" hidden="1" x14ac:dyDescent="0.25">
      <c r="A50" s="12"/>
      <c r="B50" s="105" t="s">
        <v>81</v>
      </c>
      <c r="C50" s="105"/>
      <c r="D50" s="105"/>
      <c r="E50" s="105"/>
      <c r="F50" s="105" t="s">
        <v>85</v>
      </c>
      <c r="G50" s="105"/>
      <c r="H50" s="105"/>
      <c r="I50" s="105"/>
      <c r="J50" s="105"/>
      <c r="K50" s="105" t="s">
        <v>89</v>
      </c>
      <c r="L50" s="105"/>
      <c r="M50" s="105"/>
      <c r="N50" s="104">
        <v>44232</v>
      </c>
      <c r="O50" s="104"/>
      <c r="P50" s="104">
        <v>44256</v>
      </c>
      <c r="Q50" s="104"/>
      <c r="R50" s="12"/>
      <c r="S50" s="12"/>
    </row>
    <row r="51" spans="1:19" hidden="1" x14ac:dyDescent="0.25">
      <c r="A51" s="12"/>
      <c r="B51" s="105" t="s">
        <v>82</v>
      </c>
      <c r="C51" s="105"/>
      <c r="D51" s="105"/>
      <c r="E51" s="105"/>
      <c r="F51" s="105" t="s">
        <v>86</v>
      </c>
      <c r="G51" s="105"/>
      <c r="H51" s="105"/>
      <c r="I51" s="105"/>
      <c r="J51" s="105"/>
      <c r="K51" s="105" t="s">
        <v>90</v>
      </c>
      <c r="L51" s="105"/>
      <c r="M51" s="105"/>
      <c r="N51" s="104">
        <v>44260</v>
      </c>
      <c r="O51" s="104"/>
      <c r="P51" s="104">
        <v>44287</v>
      </c>
      <c r="Q51" s="104"/>
      <c r="R51" s="12"/>
      <c r="S51" s="12"/>
    </row>
    <row r="52" spans="1:19" hidden="1" x14ac:dyDescent="0.25">
      <c r="A52" s="12"/>
      <c r="B52" s="106" t="s">
        <v>83</v>
      </c>
      <c r="C52" s="106"/>
      <c r="D52" s="106"/>
      <c r="E52" s="106"/>
      <c r="F52" s="106" t="s">
        <v>87</v>
      </c>
      <c r="G52" s="106"/>
      <c r="H52" s="106"/>
      <c r="I52" s="106"/>
      <c r="J52" s="106"/>
      <c r="K52" s="106" t="s">
        <v>91</v>
      </c>
      <c r="L52" s="106"/>
      <c r="M52" s="106"/>
      <c r="N52" s="104">
        <v>44291</v>
      </c>
      <c r="O52" s="104"/>
      <c r="P52" s="104">
        <v>44317</v>
      </c>
      <c r="Q52" s="104"/>
      <c r="R52" s="12"/>
      <c r="S52" s="12"/>
    </row>
    <row r="53" spans="1:19" hidden="1" x14ac:dyDescent="0.25">
      <c r="A53" s="12"/>
      <c r="B53" s="106" t="s">
        <v>84</v>
      </c>
      <c r="C53" s="106"/>
      <c r="D53" s="106"/>
      <c r="E53" s="106"/>
      <c r="F53" s="106" t="s">
        <v>88</v>
      </c>
      <c r="G53" s="106"/>
      <c r="H53" s="106"/>
      <c r="I53" s="106"/>
      <c r="J53" s="106"/>
      <c r="K53" s="106" t="s">
        <v>92</v>
      </c>
      <c r="L53" s="106"/>
      <c r="M53" s="106"/>
      <c r="N53" s="104">
        <v>44321</v>
      </c>
      <c r="O53" s="104"/>
      <c r="P53" s="104">
        <v>44348</v>
      </c>
      <c r="Q53" s="104"/>
      <c r="R53" s="12"/>
      <c r="S53" s="12"/>
    </row>
    <row r="54" spans="1:19" hidden="1" x14ac:dyDescent="0.25">
      <c r="A54" s="12"/>
      <c r="B54" s="43" t="s">
        <v>51</v>
      </c>
      <c r="C54" s="43"/>
      <c r="D54" s="43"/>
      <c r="E54" s="43"/>
      <c r="F54" s="43"/>
      <c r="G54" s="43"/>
      <c r="H54" s="43"/>
      <c r="I54" s="40" t="s">
        <v>63</v>
      </c>
      <c r="J54" s="40"/>
      <c r="K54" s="40" t="s">
        <v>50</v>
      </c>
      <c r="L54" s="40"/>
      <c r="M54" s="40"/>
      <c r="N54" s="40"/>
      <c r="O54" s="40"/>
      <c r="P54" s="40"/>
      <c r="Q54" s="40"/>
      <c r="R54" s="12"/>
      <c r="S54" s="12"/>
    </row>
    <row r="55" spans="1:19" hidden="1" x14ac:dyDescent="0.25">
      <c r="A55" s="12"/>
      <c r="B55" s="39" t="s">
        <v>93</v>
      </c>
      <c r="C55" s="39"/>
      <c r="D55" s="39"/>
      <c r="E55" s="39"/>
      <c r="F55" s="39"/>
      <c r="G55" s="39"/>
      <c r="H55" s="39"/>
      <c r="I55" s="39">
        <v>10</v>
      </c>
      <c r="J55" s="39"/>
      <c r="K55" s="39" t="s">
        <v>96</v>
      </c>
      <c r="L55" s="39"/>
      <c r="M55" s="39"/>
      <c r="N55" s="39"/>
      <c r="O55" s="39"/>
      <c r="P55" s="39"/>
      <c r="Q55" s="39"/>
      <c r="R55" s="12"/>
      <c r="S55" s="12"/>
    </row>
    <row r="56" spans="1:19" hidden="1" x14ac:dyDescent="0.25">
      <c r="A56" s="12"/>
      <c r="B56" s="39" t="s">
        <v>94</v>
      </c>
      <c r="C56" s="39"/>
      <c r="D56" s="39"/>
      <c r="E56" s="39"/>
      <c r="F56" s="39"/>
      <c r="G56" s="39"/>
      <c r="H56" s="39"/>
      <c r="I56" s="39">
        <v>20</v>
      </c>
      <c r="J56" s="39"/>
      <c r="K56" s="39" t="s">
        <v>97</v>
      </c>
      <c r="L56" s="39"/>
      <c r="M56" s="39"/>
      <c r="N56" s="39"/>
      <c r="O56" s="39"/>
      <c r="P56" s="39"/>
      <c r="Q56" s="39"/>
      <c r="R56" s="12"/>
      <c r="S56" s="12"/>
    </row>
    <row r="57" spans="1:19" hidden="1" x14ac:dyDescent="0.25">
      <c r="A57" s="12"/>
      <c r="B57" s="39" t="s">
        <v>95</v>
      </c>
      <c r="C57" s="39"/>
      <c r="D57" s="39"/>
      <c r="E57" s="39"/>
      <c r="F57" s="39"/>
      <c r="G57" s="39"/>
      <c r="H57" s="39"/>
      <c r="I57" s="39">
        <v>30</v>
      </c>
      <c r="J57" s="39"/>
      <c r="K57" s="39" t="s">
        <v>98</v>
      </c>
      <c r="L57" s="39"/>
      <c r="M57" s="39"/>
      <c r="N57" s="39"/>
      <c r="O57" s="39"/>
      <c r="P57" s="39"/>
      <c r="Q57" s="39"/>
      <c r="R57" s="12"/>
      <c r="S57" s="12"/>
    </row>
    <row r="58" spans="1:19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03" t="s">
        <v>64</v>
      </c>
      <c r="N58" s="103"/>
      <c r="O58" s="103"/>
      <c r="P58" s="103"/>
      <c r="Q58" s="103"/>
      <c r="R58" s="12"/>
      <c r="S58" s="12"/>
    </row>
    <row r="59" spans="1:19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7"/>
      <c r="N59" s="17"/>
      <c r="O59" s="17"/>
      <c r="P59" s="17"/>
      <c r="Q59" s="17"/>
      <c r="R59" s="12"/>
      <c r="S59" s="12"/>
    </row>
    <row r="60" spans="1:19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7"/>
      <c r="N60" s="17"/>
      <c r="O60" s="17"/>
      <c r="P60" s="17"/>
      <c r="Q60" s="17"/>
      <c r="R60" s="12"/>
      <c r="S60" s="12"/>
    </row>
    <row r="61" spans="1:19" hidden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7"/>
      <c r="N61" s="17"/>
      <c r="O61" s="17"/>
      <c r="P61" s="17"/>
      <c r="Q61" s="17"/>
      <c r="R61" s="12"/>
      <c r="S61" s="12"/>
    </row>
    <row r="62" spans="1:19" hidden="1" x14ac:dyDescent="0.25">
      <c r="A62" s="12"/>
      <c r="B62" s="22"/>
      <c r="C62" s="22" t="s">
        <v>53</v>
      </c>
      <c r="D62" s="22"/>
      <c r="E62" s="22"/>
      <c r="F62" s="22"/>
      <c r="G62" s="22" t="s">
        <v>54</v>
      </c>
      <c r="H62" s="22" t="s">
        <v>80</v>
      </c>
      <c r="I62" s="22"/>
      <c r="J62" s="22">
        <v>1</v>
      </c>
      <c r="K62" s="22" t="s">
        <v>99</v>
      </c>
      <c r="L62" s="22"/>
      <c r="M62" s="22"/>
      <c r="N62" s="22" t="s">
        <v>110</v>
      </c>
      <c r="O62" s="22"/>
      <c r="P62" s="22"/>
      <c r="Q62" s="22">
        <v>1</v>
      </c>
      <c r="R62" s="12"/>
      <c r="S62" s="12"/>
    </row>
    <row r="63" spans="1:19" hidden="1" x14ac:dyDescent="0.25">
      <c r="A63" s="12"/>
      <c r="B63" s="22"/>
      <c r="C63" s="22" t="s">
        <v>57</v>
      </c>
      <c r="D63" s="22"/>
      <c r="E63" s="22"/>
      <c r="F63" s="22"/>
      <c r="G63" s="22" t="s">
        <v>58</v>
      </c>
      <c r="H63" s="22" t="s">
        <v>79</v>
      </c>
      <c r="I63" s="22"/>
      <c r="J63" s="22">
        <v>2</v>
      </c>
      <c r="K63" s="22" t="s">
        <v>106</v>
      </c>
      <c r="L63" s="22"/>
      <c r="M63" s="22"/>
      <c r="N63" s="22" t="s">
        <v>111</v>
      </c>
      <c r="O63" s="22"/>
      <c r="P63" s="22"/>
      <c r="Q63" s="22">
        <v>2</v>
      </c>
      <c r="R63" s="12"/>
      <c r="S63" s="12"/>
    </row>
    <row r="64" spans="1:19" hidden="1" x14ac:dyDescent="0.25">
      <c r="A64" s="12"/>
      <c r="B64" s="22"/>
      <c r="C64" s="22"/>
      <c r="D64" s="22"/>
      <c r="E64" s="22"/>
      <c r="F64" s="22"/>
      <c r="G64" s="22"/>
      <c r="H64" s="22" t="s">
        <v>76</v>
      </c>
      <c r="I64" s="22"/>
      <c r="J64" s="22">
        <v>3</v>
      </c>
      <c r="K64" s="22" t="s">
        <v>107</v>
      </c>
      <c r="L64" s="22"/>
      <c r="M64" s="22"/>
      <c r="N64" s="22" t="s">
        <v>112</v>
      </c>
      <c r="O64" s="22"/>
      <c r="P64" s="22"/>
      <c r="Q64" s="22">
        <v>3</v>
      </c>
      <c r="R64" s="12"/>
      <c r="S64" s="12"/>
    </row>
    <row r="65" spans="1:19" hidden="1" x14ac:dyDescent="0.25">
      <c r="A65" s="12"/>
      <c r="B65" s="22"/>
      <c r="C65" s="22"/>
      <c r="D65" s="22"/>
      <c r="E65" s="22"/>
      <c r="F65" s="22"/>
      <c r="G65" s="22"/>
      <c r="H65" s="22" t="s">
        <v>77</v>
      </c>
      <c r="I65" s="22"/>
      <c r="J65" s="22">
        <v>5</v>
      </c>
      <c r="K65" s="22" t="s">
        <v>108</v>
      </c>
      <c r="L65" s="22"/>
      <c r="M65" s="22"/>
      <c r="N65" s="22"/>
      <c r="O65" s="22"/>
      <c r="P65" s="22"/>
      <c r="Q65" s="22">
        <v>4</v>
      </c>
      <c r="R65" s="12"/>
      <c r="S65" s="12"/>
    </row>
    <row r="66" spans="1:19" hidden="1" x14ac:dyDescent="0.25">
      <c r="A66" s="12"/>
      <c r="B66" s="22"/>
      <c r="C66" s="22"/>
      <c r="D66" s="22"/>
      <c r="E66" s="22"/>
      <c r="F66" s="22"/>
      <c r="G66" s="22"/>
      <c r="H66" s="22" t="s">
        <v>78</v>
      </c>
      <c r="I66" s="22"/>
      <c r="J66" s="22">
        <v>6</v>
      </c>
      <c r="K66" s="22" t="s">
        <v>109</v>
      </c>
      <c r="L66" s="22"/>
      <c r="M66" s="22"/>
      <c r="N66" s="22"/>
      <c r="O66" s="22"/>
      <c r="P66" s="22"/>
      <c r="Q66" s="22">
        <v>5</v>
      </c>
      <c r="R66" s="12"/>
      <c r="S66" s="12"/>
    </row>
    <row r="67" spans="1:19" hidden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hidden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hidden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hidden="1" x14ac:dyDescent="0.25">
      <c r="A70" s="12"/>
      <c r="B70" s="12"/>
      <c r="C70" s="12"/>
      <c r="D70" s="12"/>
      <c r="E70" s="12"/>
      <c r="F70" s="12"/>
      <c r="G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</sheetData>
  <sheetProtection algorithmName="SHA-512" hashValue="PyoD51dQDEUsljlrMTojrbvdVzQPMMyiDyDyC/aWh53jPSJncortEbmMSF1L7hruDZ9BDVgYNr03OIMTR3ZvWQ==" saltValue="lDQyseb7mJfq9Qt+QuCOrQ==" spinCount="100000" sheet="1" objects="1" scenarios="1"/>
  <mergeCells count="256">
    <mergeCell ref="M58:Q58"/>
    <mergeCell ref="N53:O53"/>
    <mergeCell ref="P50:Q50"/>
    <mergeCell ref="P51:Q51"/>
    <mergeCell ref="P52:Q52"/>
    <mergeCell ref="P53:Q53"/>
    <mergeCell ref="K57:Q57"/>
    <mergeCell ref="B50:E50"/>
    <mergeCell ref="B51:E51"/>
    <mergeCell ref="B52:E52"/>
    <mergeCell ref="B53:E53"/>
    <mergeCell ref="F50:J50"/>
    <mergeCell ref="F51:J51"/>
    <mergeCell ref="F52:J52"/>
    <mergeCell ref="F53:J53"/>
    <mergeCell ref="K50:M50"/>
    <mergeCell ref="K51:M51"/>
    <mergeCell ref="K52:M52"/>
    <mergeCell ref="K53:M53"/>
    <mergeCell ref="N50:O50"/>
    <mergeCell ref="N51:O51"/>
    <mergeCell ref="N52:O52"/>
    <mergeCell ref="B55:H55"/>
    <mergeCell ref="B57:H57"/>
    <mergeCell ref="B56:H56"/>
    <mergeCell ref="P44:Q44"/>
    <mergeCell ref="P45:Q45"/>
    <mergeCell ref="P46:Q46"/>
    <mergeCell ref="P47:Q47"/>
    <mergeCell ref="G44:H44"/>
    <mergeCell ref="G45:H45"/>
    <mergeCell ref="G46:H46"/>
    <mergeCell ref="G47:H47"/>
    <mergeCell ref="I44:J44"/>
    <mergeCell ref="I45:J45"/>
    <mergeCell ref="I46:J46"/>
    <mergeCell ref="I47:J47"/>
    <mergeCell ref="B44:D44"/>
    <mergeCell ref="B45:D45"/>
    <mergeCell ref="B46:D46"/>
    <mergeCell ref="B47:D47"/>
    <mergeCell ref="E44:F44"/>
    <mergeCell ref="E45:F45"/>
    <mergeCell ref="E46:F46"/>
    <mergeCell ref="E47:F47"/>
    <mergeCell ref="B48:Q48"/>
    <mergeCell ref="I55:J55"/>
    <mergeCell ref="I56:J56"/>
    <mergeCell ref="N41:O41"/>
    <mergeCell ref="H41:K41"/>
    <mergeCell ref="B41:D41"/>
    <mergeCell ref="K44:O44"/>
    <mergeCell ref="K45:O45"/>
    <mergeCell ref="K46:O46"/>
    <mergeCell ref="K47:O47"/>
    <mergeCell ref="P37:Q37"/>
    <mergeCell ref="P38:Q38"/>
    <mergeCell ref="P39:Q39"/>
    <mergeCell ref="P40:Q40"/>
    <mergeCell ref="P41:Q41"/>
    <mergeCell ref="N37:O37"/>
    <mergeCell ref="N38:O38"/>
    <mergeCell ref="N39:O39"/>
    <mergeCell ref="N40:O40"/>
    <mergeCell ref="L37:M37"/>
    <mergeCell ref="L38:M38"/>
    <mergeCell ref="L39:M39"/>
    <mergeCell ref="L40:M40"/>
    <mergeCell ref="L41:M41"/>
    <mergeCell ref="H37:K37"/>
    <mergeCell ref="H38:K38"/>
    <mergeCell ref="H39:K39"/>
    <mergeCell ref="H40:K40"/>
    <mergeCell ref="L30:M30"/>
    <mergeCell ref="L31:M31"/>
    <mergeCell ref="L32:M32"/>
    <mergeCell ref="L33:M33"/>
    <mergeCell ref="L34:M34"/>
    <mergeCell ref="H30:K30"/>
    <mergeCell ref="H31:K31"/>
    <mergeCell ref="H32:K32"/>
    <mergeCell ref="H33:K33"/>
    <mergeCell ref="H34:K34"/>
    <mergeCell ref="B35:Q35"/>
    <mergeCell ref="P30:Q30"/>
    <mergeCell ref="P31:Q31"/>
    <mergeCell ref="P32:Q32"/>
    <mergeCell ref="P33:Q33"/>
    <mergeCell ref="P34:Q34"/>
    <mergeCell ref="N30:O30"/>
    <mergeCell ref="N31:O31"/>
    <mergeCell ref="N32:O32"/>
    <mergeCell ref="N33:O33"/>
    <mergeCell ref="N34:O34"/>
    <mergeCell ref="E30:G30"/>
    <mergeCell ref="E31:G31"/>
    <mergeCell ref="E32:G32"/>
    <mergeCell ref="E33:G33"/>
    <mergeCell ref="E34:G34"/>
    <mergeCell ref="B30:D30"/>
    <mergeCell ref="B31:D31"/>
    <mergeCell ref="B32:D32"/>
    <mergeCell ref="B33:D33"/>
    <mergeCell ref="B34:D34"/>
    <mergeCell ref="P27:Q27"/>
    <mergeCell ref="B15:C15"/>
    <mergeCell ref="B16:C16"/>
    <mergeCell ref="B17:C17"/>
    <mergeCell ref="B18:C18"/>
    <mergeCell ref="B19:C19"/>
    <mergeCell ref="D15:H15"/>
    <mergeCell ref="D16:H16"/>
    <mergeCell ref="D17:H17"/>
    <mergeCell ref="D18:H18"/>
    <mergeCell ref="D19:H19"/>
    <mergeCell ref="I15:L15"/>
    <mergeCell ref="I16:L16"/>
    <mergeCell ref="I17:L17"/>
    <mergeCell ref="I18:L18"/>
    <mergeCell ref="I19:L19"/>
    <mergeCell ref="P22:Q22"/>
    <mergeCell ref="P23:Q23"/>
    <mergeCell ref="P24:Q24"/>
    <mergeCell ref="P25:Q25"/>
    <mergeCell ref="P26:Q26"/>
    <mergeCell ref="I24:L24"/>
    <mergeCell ref="I25:L25"/>
    <mergeCell ref="I26:L26"/>
    <mergeCell ref="I5:K5"/>
    <mergeCell ref="B6:E6"/>
    <mergeCell ref="G7:I7"/>
    <mergeCell ref="L5:N5"/>
    <mergeCell ref="I27:L27"/>
    <mergeCell ref="M22:N22"/>
    <mergeCell ref="M23:N23"/>
    <mergeCell ref="M24:N24"/>
    <mergeCell ref="M25:N25"/>
    <mergeCell ref="M26:N26"/>
    <mergeCell ref="M27:N27"/>
    <mergeCell ref="B8:C8"/>
    <mergeCell ref="N7:O7"/>
    <mergeCell ref="K7:M7"/>
    <mergeCell ref="N10:Q10"/>
    <mergeCell ref="N9:Q9"/>
    <mergeCell ref="D22:H22"/>
    <mergeCell ref="D23:H23"/>
    <mergeCell ref="D24:H24"/>
    <mergeCell ref="D25:H25"/>
    <mergeCell ref="D26:H26"/>
    <mergeCell ref="D27:H27"/>
    <mergeCell ref="I22:L22"/>
    <mergeCell ref="I23:L23"/>
    <mergeCell ref="I1:Q1"/>
    <mergeCell ref="D3:O3"/>
    <mergeCell ref="P3:Q3"/>
    <mergeCell ref="O4:Q4"/>
    <mergeCell ref="O5:P5"/>
    <mergeCell ref="O6:P6"/>
    <mergeCell ref="B9:H9"/>
    <mergeCell ref="I9:L9"/>
    <mergeCell ref="C10:F10"/>
    <mergeCell ref="I10:J10"/>
    <mergeCell ref="L10:M10"/>
    <mergeCell ref="P7:Q7"/>
    <mergeCell ref="N8:Q8"/>
    <mergeCell ref="I8:L8"/>
    <mergeCell ref="B7:C7"/>
    <mergeCell ref="F6:H6"/>
    <mergeCell ref="I6:K6"/>
    <mergeCell ref="L6:N6"/>
    <mergeCell ref="B3:C3"/>
    <mergeCell ref="D7:E7"/>
    <mergeCell ref="M4:N4"/>
    <mergeCell ref="B4:L4"/>
    <mergeCell ref="B5:E5"/>
    <mergeCell ref="F5:H5"/>
    <mergeCell ref="H11:I11"/>
    <mergeCell ref="M11:N11"/>
    <mergeCell ref="E11:G11"/>
    <mergeCell ref="J11:L11"/>
    <mergeCell ref="B11:D11"/>
    <mergeCell ref="L13:N13"/>
    <mergeCell ref="O11:Q11"/>
    <mergeCell ref="B22:C22"/>
    <mergeCell ref="B23:C23"/>
    <mergeCell ref="D21:H21"/>
    <mergeCell ref="I21:L21"/>
    <mergeCell ref="M21:N21"/>
    <mergeCell ref="B12:F12"/>
    <mergeCell ref="O15:P15"/>
    <mergeCell ref="O16:P16"/>
    <mergeCell ref="O17:P17"/>
    <mergeCell ref="O18:P18"/>
    <mergeCell ref="O19:P19"/>
    <mergeCell ref="M15:N15"/>
    <mergeCell ref="M16:N16"/>
    <mergeCell ref="M17:N17"/>
    <mergeCell ref="M18:N18"/>
    <mergeCell ref="M19:N19"/>
    <mergeCell ref="I12:M12"/>
    <mergeCell ref="O12:Q12"/>
    <mergeCell ref="O13:Q13"/>
    <mergeCell ref="B13:K13"/>
    <mergeCell ref="B14:C14"/>
    <mergeCell ref="D14:H14"/>
    <mergeCell ref="I14:L14"/>
    <mergeCell ref="M14:N14"/>
    <mergeCell ref="O14:P14"/>
    <mergeCell ref="P21:Q21"/>
    <mergeCell ref="B20:Q20"/>
    <mergeCell ref="B28:Q28"/>
    <mergeCell ref="H36:K36"/>
    <mergeCell ref="L36:M36"/>
    <mergeCell ref="N36:O36"/>
    <mergeCell ref="P36:Q36"/>
    <mergeCell ref="B43:D43"/>
    <mergeCell ref="E43:F43"/>
    <mergeCell ref="G43:H43"/>
    <mergeCell ref="I43:J43"/>
    <mergeCell ref="K43:O43"/>
    <mergeCell ref="P29:Q29"/>
    <mergeCell ref="B36:D36"/>
    <mergeCell ref="E36:G36"/>
    <mergeCell ref="B24:C24"/>
    <mergeCell ref="B25:C25"/>
    <mergeCell ref="B26:C26"/>
    <mergeCell ref="B27:C27"/>
    <mergeCell ref="B29:D29"/>
    <mergeCell ref="E29:G29"/>
    <mergeCell ref="H29:K29"/>
    <mergeCell ref="L29:M29"/>
    <mergeCell ref="N29:O29"/>
    <mergeCell ref="B2:Q2"/>
    <mergeCell ref="I57:J57"/>
    <mergeCell ref="K55:Q55"/>
    <mergeCell ref="K56:Q56"/>
    <mergeCell ref="P43:Q43"/>
    <mergeCell ref="B42:Q42"/>
    <mergeCell ref="B37:D37"/>
    <mergeCell ref="B38:D38"/>
    <mergeCell ref="B39:D39"/>
    <mergeCell ref="B40:D40"/>
    <mergeCell ref="B54:H54"/>
    <mergeCell ref="I54:J54"/>
    <mergeCell ref="K54:Q54"/>
    <mergeCell ref="B49:E49"/>
    <mergeCell ref="F49:J49"/>
    <mergeCell ref="K49:M49"/>
    <mergeCell ref="N49:O49"/>
    <mergeCell ref="P49:Q49"/>
    <mergeCell ref="E37:G37"/>
    <mergeCell ref="E38:G38"/>
    <mergeCell ref="E39:G39"/>
    <mergeCell ref="E40:G40"/>
    <mergeCell ref="E41:G41"/>
    <mergeCell ref="B21:C21"/>
  </mergeCells>
  <dataValidations count="16">
    <dataValidation type="whole" allowBlank="1" showInputMessage="1" showErrorMessage="1" sqref="H10" xr:uid="{17B7FFF8-F49F-4E62-8FF3-0D3A5CECBEB1}">
      <formula1>0</formula1>
      <formula2>50</formula2>
    </dataValidation>
    <dataValidation type="whole" allowBlank="1" showInputMessage="1" showErrorMessage="1" errorTitle="Error Celular" error="Minimo 11 dígitos" promptTitle="Número Celular:" prompt="Digite código de país y número de celular (sólo números, sin espacios ni otros caracteres)" sqref="O4:Q4" xr:uid="{B3F4263D-65DE-4E8B-A2FF-AD96CB0E79DF}">
      <formula1>10000000000</formula1>
      <formula2>99999999999</formula2>
    </dataValidation>
    <dataValidation type="date" operator="lessThanOrEqual" allowBlank="1" showInputMessage="1" showErrorMessage="1" sqref="N50:Q53 L37:O41 P22:Q27 L30:O34 O15:P19" xr:uid="{2AB32D1D-552A-46EE-949E-A91D020313D7}">
      <formula1>TODAY()</formula1>
    </dataValidation>
    <dataValidation type="whole" allowBlank="1" showInputMessage="1" showErrorMessage="1" sqref="M9" xr:uid="{780A3C48-77BE-4E02-B3E7-59EBA5A5D47C}">
      <formula1>0</formula1>
      <formula2>9999</formula2>
    </dataValidation>
    <dataValidation type="whole" operator="greaterThan" allowBlank="1" showInputMessage="1" showErrorMessage="1" sqref="I55:J57" xr:uid="{8C49C482-6FE8-4BCF-B10F-1D5A3D648278}">
      <formula1>0</formula1>
    </dataValidation>
    <dataValidation type="list" allowBlank="1" showInputMessage="1" showErrorMessage="1" sqref="Q6" xr:uid="{80B6FD29-3B4F-41D6-92FD-FA1544C66FC8}">
      <formula1>$C$62:$C$63</formula1>
    </dataValidation>
    <dataValidation allowBlank="1" showInputMessage="1" showErrorMessage="1" promptTitle="Tipo documento" prompt="Especifique si es Carnet, Cédula, DNI, Pasaporte, etc." sqref="L6:N6" xr:uid="{03F30426-89FD-4F91-A939-B14A8220EFD8}"/>
    <dataValidation type="list" allowBlank="1" showInputMessage="1" showErrorMessage="1" sqref="G12 Q15:Q19" xr:uid="{A026B74C-A08B-4EE2-A9A4-29B0EC5FD205}">
      <formula1>$G$62:$G$63</formula1>
    </dataValidation>
    <dataValidation type="list" allowBlank="1" showInputMessage="1" showErrorMessage="1" sqref="B22:C27" xr:uid="{2C688D99-6C82-4B00-B5DA-7E724A57A906}">
      <formula1>$K$62:$K$66</formula1>
    </dataValidation>
    <dataValidation type="list" allowBlank="1" showInputMessage="1" showErrorMessage="1" sqref="M22:N27" xr:uid="{8A75F137-632D-4EFE-8920-0770FB418EAA}">
      <formula1>$N$62:$N$64</formula1>
    </dataValidation>
    <dataValidation type="list" allowBlank="1" showInputMessage="1" showErrorMessage="1" promptTitle="Nivel:" prompt="(De 1 a 5) donde:_x000a_1: Muy poco_x000a_5: Muy alto" sqref="E44:J47 P44:Q47" xr:uid="{13A69156-1A3C-47DD-9A5A-6819BA7F9043}">
      <formula1>$Q$62:$Q$66</formula1>
    </dataValidation>
    <dataValidation type="whole" operator="greaterThan" allowBlank="1" showInputMessage="1" showErrorMessage="1" errorTitle="Número" error="Mínimo 11 dígitos" promptTitle="Nro. Telefónico" prompt="Ingrese código de ciudad seguido del número telefónico, sin espacios ni caracteres especiales. Sólo números" sqref="N10:Q10" xr:uid="{9E809673-B0CE-44A0-A54C-56B5122CA631}">
      <formula1>10000000000</formula1>
    </dataValidation>
    <dataValidation type="date" operator="lessThanOrEqual" allowBlank="1" showInputMessage="1" showErrorMessage="1" promptTitle="Nacimiento" prompt="dd-mm-aa" sqref="D7:E7" xr:uid="{915065C7-669B-4204-85FC-9DD305149ED0}">
      <formula1>TODAY()</formula1>
    </dataValidation>
    <dataValidation type="date" operator="lessThan" allowBlank="1" showInputMessage="1" showErrorMessage="1" sqref="M15:N15 M16:N16 M18:N19 M17:N17" xr:uid="{6482924B-0E6A-4C97-945A-7F88D067C5C7}">
      <formula1>O15</formula1>
    </dataValidation>
    <dataValidation type="list" allowBlank="1" showInputMessage="1" showErrorMessage="1" sqref="B15:C19" xr:uid="{62A1BFDC-0D90-4742-BE2C-5DC56E18D74D}">
      <formula1>$H$62:$H$66</formula1>
    </dataValidation>
    <dataValidation type="list" allowBlank="1" showInputMessage="1" showErrorMessage="1" sqref="O13:Q13" xr:uid="{C462CD56-EA23-4522-8E26-E4A5DE757470}">
      <formula1>$H$62:$H$67</formula1>
    </dataValidation>
  </dataValidations>
  <printOptions horizontalCentered="1"/>
  <pageMargins left="0.70866141732283472" right="0.23622047244094491" top="0.19685039370078741" bottom="0.27559055118110237" header="0.11811023622047245" footer="0.1181102362204724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7C7E6-8FD8-4147-B335-99EE2D83EAF5}">
  <dimension ref="A1:Q110"/>
  <sheetViews>
    <sheetView showGridLines="0" topLeftCell="AA1" workbookViewId="0">
      <selection activeCell="AB1" sqref="A1:AB1048576"/>
    </sheetView>
  </sheetViews>
  <sheetFormatPr baseColWidth="10" defaultRowHeight="15" x14ac:dyDescent="0.25"/>
  <cols>
    <col min="1" max="2" width="4.7109375" hidden="1" customWidth="1"/>
    <col min="3" max="3" width="0" hidden="1" customWidth="1"/>
    <col min="4" max="12" width="3.7109375" hidden="1" customWidth="1"/>
    <col min="13" max="13" width="5.7109375" hidden="1" customWidth="1"/>
    <col min="14" max="26" width="0" hidden="1" customWidth="1"/>
  </cols>
  <sheetData>
    <row r="1" spans="1:17" ht="18.75" x14ac:dyDescent="0.3">
      <c r="A1" s="12"/>
      <c r="B1" s="12"/>
      <c r="C1" s="108" t="s">
        <v>116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2"/>
      <c r="O1" s="12"/>
      <c r="P1" s="12"/>
      <c r="Q1" s="12"/>
    </row>
    <row r="2" spans="1:17" x14ac:dyDescent="0.25">
      <c r="A2" s="12"/>
      <c r="B2" s="12"/>
      <c r="C2" s="109" t="s">
        <v>65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2"/>
      <c r="O2" s="12"/>
      <c r="P2" s="12"/>
      <c r="Q2" s="12"/>
    </row>
    <row r="3" spans="1:17" x14ac:dyDescent="0.25">
      <c r="A3" s="12"/>
      <c r="B3" s="23" t="s">
        <v>101</v>
      </c>
      <c r="C3" s="24" t="s">
        <v>75</v>
      </c>
      <c r="D3" s="25"/>
      <c r="E3" s="25"/>
      <c r="F3" s="25"/>
      <c r="G3" s="25"/>
      <c r="H3" s="25"/>
      <c r="I3" s="25"/>
      <c r="J3" s="25"/>
      <c r="K3" s="25"/>
      <c r="L3" s="25"/>
      <c r="M3" s="26" t="s">
        <v>100</v>
      </c>
      <c r="N3" s="12"/>
      <c r="O3" s="12"/>
      <c r="P3" s="12"/>
      <c r="Q3" s="12"/>
    </row>
    <row r="4" spans="1:17" x14ac:dyDescent="0.25">
      <c r="A4" s="12"/>
      <c r="B4" s="12">
        <f>SUM(B5:B97)</f>
        <v>100</v>
      </c>
      <c r="C4" s="27" t="s">
        <v>66</v>
      </c>
      <c r="D4" s="113" t="str">
        <f>Formulario!B6&amp;" "&amp;Formulario!F6&amp;" "&amp;Formulario!I6</f>
        <v xml:space="preserve">  </v>
      </c>
      <c r="E4" s="113"/>
      <c r="F4" s="113"/>
      <c r="G4" s="113"/>
      <c r="H4" s="113"/>
      <c r="I4" s="113"/>
      <c r="J4" s="113"/>
      <c r="K4" s="113"/>
      <c r="L4" s="113"/>
      <c r="M4" s="28" t="e">
        <f>IF(H16="NO Cumple",0,IF(G51="NO Cumple",0,SUM(M5:M15)+M16+M32+M51+M72+M88+M93))</f>
        <v>#N/A</v>
      </c>
      <c r="N4" s="12"/>
      <c r="O4" s="12"/>
      <c r="P4" s="12"/>
      <c r="Q4" s="12"/>
    </row>
    <row r="5" spans="1:17" x14ac:dyDescent="0.25">
      <c r="A5" s="12"/>
      <c r="B5" s="12"/>
      <c r="C5" s="27" t="s">
        <v>67</v>
      </c>
      <c r="D5" s="107">
        <f>Formulario!L6</f>
        <v>0</v>
      </c>
      <c r="E5" s="107"/>
      <c r="F5" s="107"/>
      <c r="G5" s="107"/>
      <c r="H5" s="107"/>
      <c r="I5" s="107">
        <f>Formulario!O6</f>
        <v>0</v>
      </c>
      <c r="J5" s="107"/>
      <c r="K5" s="107"/>
      <c r="L5" s="107"/>
      <c r="M5" s="29"/>
      <c r="N5" s="12"/>
      <c r="O5" s="12"/>
      <c r="P5" s="12"/>
      <c r="Q5" s="12"/>
    </row>
    <row r="6" spans="1:17" x14ac:dyDescent="0.25">
      <c r="A6" s="12"/>
      <c r="B6" s="12">
        <v>3</v>
      </c>
      <c r="C6" s="27" t="s">
        <v>68</v>
      </c>
      <c r="D6" s="116">
        <f>Formulario!D7</f>
        <v>0</v>
      </c>
      <c r="E6" s="116"/>
      <c r="F6" s="116"/>
      <c r="G6" s="107" t="str">
        <f ca="1">"Edad: "&amp;INT((TODAY()-D6)/365)</f>
        <v>Edad: 121</v>
      </c>
      <c r="H6" s="107"/>
      <c r="I6" s="107" t="str">
        <f>"Sexo: "&amp;IF(Formulario!Q6="M","Masculino","Femenino")</f>
        <v>Sexo: Femenino</v>
      </c>
      <c r="J6" s="107"/>
      <c r="K6" s="107"/>
      <c r="L6" s="107"/>
      <c r="M6" s="29">
        <f>IF(Formulario!Q6="F",B6,0)</f>
        <v>0</v>
      </c>
      <c r="N6" s="12"/>
      <c r="O6" s="12"/>
      <c r="P6" s="12"/>
      <c r="Q6" s="12"/>
    </row>
    <row r="7" spans="1:17" x14ac:dyDescent="0.25">
      <c r="A7" s="12"/>
      <c r="B7" s="12"/>
      <c r="C7" s="27" t="s">
        <v>69</v>
      </c>
      <c r="D7" s="107">
        <f>Formulario!G7</f>
        <v>0</v>
      </c>
      <c r="E7" s="107"/>
      <c r="F7" s="107"/>
      <c r="G7" s="107"/>
      <c r="H7" s="107">
        <f>Formulario!K7</f>
        <v>0</v>
      </c>
      <c r="I7" s="107"/>
      <c r="J7" s="107"/>
      <c r="K7" s="107"/>
      <c r="L7" s="107"/>
      <c r="M7" s="29"/>
      <c r="N7" s="12"/>
      <c r="O7" s="12"/>
      <c r="P7" s="12"/>
      <c r="Q7" s="12"/>
    </row>
    <row r="8" spans="1:17" x14ac:dyDescent="0.25">
      <c r="A8" s="12"/>
      <c r="B8" s="12"/>
      <c r="C8" s="27" t="s">
        <v>7</v>
      </c>
      <c r="D8" s="107">
        <f>Formulario!P7</f>
        <v>0</v>
      </c>
      <c r="E8" s="107"/>
      <c r="F8" s="107"/>
      <c r="G8" s="107"/>
      <c r="H8" s="107"/>
      <c r="I8" s="107"/>
      <c r="J8" s="107"/>
      <c r="K8" s="107"/>
      <c r="L8" s="107"/>
      <c r="M8" s="29"/>
      <c r="N8" s="12"/>
      <c r="O8" s="12"/>
      <c r="P8" s="12"/>
      <c r="Q8" s="12"/>
    </row>
    <row r="9" spans="1:17" x14ac:dyDescent="0.25">
      <c r="A9" s="12"/>
      <c r="B9" s="12"/>
      <c r="C9" s="27" t="s">
        <v>72</v>
      </c>
      <c r="D9" s="115">
        <f>Formulario!O4</f>
        <v>0</v>
      </c>
      <c r="E9" s="115"/>
      <c r="F9" s="115"/>
      <c r="G9" s="115"/>
      <c r="H9" s="115"/>
      <c r="I9" s="114">
        <f>Formulario!N10</f>
        <v>0</v>
      </c>
      <c r="J9" s="114"/>
      <c r="K9" s="114"/>
      <c r="L9" s="114"/>
      <c r="M9" s="29"/>
      <c r="N9" s="12"/>
      <c r="O9" s="12"/>
      <c r="P9" s="12"/>
      <c r="Q9" s="12"/>
    </row>
    <row r="10" spans="1:17" x14ac:dyDescent="0.25">
      <c r="A10" s="12"/>
      <c r="B10" s="12"/>
      <c r="C10" s="27" t="s">
        <v>71</v>
      </c>
      <c r="D10" s="107">
        <f>Formulario!N9</f>
        <v>0</v>
      </c>
      <c r="E10" s="107"/>
      <c r="F10" s="107"/>
      <c r="G10" s="107"/>
      <c r="H10" s="107"/>
      <c r="I10" s="107"/>
      <c r="J10" s="107"/>
      <c r="K10" s="107"/>
      <c r="L10" s="107"/>
      <c r="M10" s="29"/>
      <c r="N10" s="12"/>
      <c r="O10" s="12"/>
      <c r="P10" s="12"/>
      <c r="Q10" s="12"/>
    </row>
    <row r="11" spans="1:17" x14ac:dyDescent="0.25">
      <c r="A11" s="12"/>
      <c r="B11" s="12">
        <v>2</v>
      </c>
      <c r="C11" s="27" t="s">
        <v>73</v>
      </c>
      <c r="D11" s="107">
        <f>Formulario!J11</f>
        <v>0</v>
      </c>
      <c r="E11" s="107"/>
      <c r="F11" s="107"/>
      <c r="G11" s="107"/>
      <c r="H11" s="107">
        <f>Formulario!O11</f>
        <v>0</v>
      </c>
      <c r="I11" s="107"/>
      <c r="J11" s="107"/>
      <c r="K11" s="107"/>
      <c r="L11" s="107"/>
      <c r="M11" s="29">
        <f>IF(D11="La Paz",B11,0)</f>
        <v>0</v>
      </c>
      <c r="N11" s="12"/>
      <c r="O11" s="12"/>
      <c r="P11" s="12"/>
      <c r="Q11" s="12"/>
    </row>
    <row r="12" spans="1:17" x14ac:dyDescent="0.25">
      <c r="A12" s="12"/>
      <c r="B12" s="12"/>
      <c r="C12" s="27" t="s">
        <v>8</v>
      </c>
      <c r="D12" s="107">
        <f>Formulario!B9</f>
        <v>0</v>
      </c>
      <c r="E12" s="107"/>
      <c r="F12" s="107"/>
      <c r="G12" s="107"/>
      <c r="H12" s="107"/>
      <c r="I12" s="107"/>
      <c r="J12" s="107"/>
      <c r="K12" s="107"/>
      <c r="L12" s="107"/>
      <c r="M12" s="29"/>
      <c r="N12" s="12"/>
      <c r="O12" s="12"/>
      <c r="P12" s="12"/>
      <c r="Q12" s="12"/>
    </row>
    <row r="13" spans="1:17" x14ac:dyDescent="0.25">
      <c r="A13" s="12"/>
      <c r="B13" s="12"/>
      <c r="C13" s="27" t="s">
        <v>70</v>
      </c>
      <c r="D13" s="107">
        <f>Formulario!I9</f>
        <v>0</v>
      </c>
      <c r="E13" s="107"/>
      <c r="F13" s="107"/>
      <c r="G13" s="107"/>
      <c r="H13" s="107"/>
      <c r="I13" s="107"/>
      <c r="J13" s="107"/>
      <c r="K13" s="107">
        <f>Formulario!M9</f>
        <v>0</v>
      </c>
      <c r="L13" s="107"/>
      <c r="M13" s="29"/>
      <c r="N13" s="12"/>
      <c r="O13" s="12"/>
      <c r="P13" s="12"/>
      <c r="Q13" s="12"/>
    </row>
    <row r="14" spans="1:17" x14ac:dyDescent="0.25">
      <c r="A14" s="12"/>
      <c r="B14" s="12"/>
      <c r="C14" s="27" t="s">
        <v>10</v>
      </c>
      <c r="D14" s="107" t="str">
        <f>Formulario!C10&amp;" Piso "&amp;Formulario!H10&amp;" Dpto: "&amp;Formulario!K10</f>
        <v xml:space="preserve"> Piso  Dpto: </v>
      </c>
      <c r="E14" s="107"/>
      <c r="F14" s="107"/>
      <c r="G14" s="107"/>
      <c r="H14" s="107"/>
      <c r="I14" s="107"/>
      <c r="J14" s="107"/>
      <c r="K14" s="107"/>
      <c r="L14" s="107"/>
      <c r="M14" s="29"/>
      <c r="N14" s="12"/>
      <c r="O14" s="12"/>
      <c r="P14" s="12"/>
      <c r="Q14" s="12"/>
    </row>
    <row r="15" spans="1:17" x14ac:dyDescent="0.25">
      <c r="A15" s="12"/>
      <c r="B15" s="12">
        <v>5</v>
      </c>
      <c r="C15" s="27" t="s">
        <v>74</v>
      </c>
      <c r="D15" s="30">
        <f>Formulario!G12</f>
        <v>0</v>
      </c>
      <c r="E15" s="107">
        <f>Formulario!I12</f>
        <v>0</v>
      </c>
      <c r="F15" s="107"/>
      <c r="G15" s="107"/>
      <c r="H15" s="107"/>
      <c r="I15" s="107">
        <f>Formulario!O12</f>
        <v>0</v>
      </c>
      <c r="J15" s="107"/>
      <c r="K15" s="107"/>
      <c r="L15" s="107"/>
      <c r="M15" s="29">
        <f>IF(D15="si",B15,0)</f>
        <v>0</v>
      </c>
      <c r="N15" s="12"/>
      <c r="O15" s="12"/>
      <c r="P15" s="12"/>
      <c r="Q15" s="12"/>
    </row>
    <row r="16" spans="1:17" x14ac:dyDescent="0.25">
      <c r="A16" s="12"/>
      <c r="B16" s="12">
        <v>20</v>
      </c>
      <c r="C16" s="24" t="s">
        <v>61</v>
      </c>
      <c r="D16" s="31"/>
      <c r="E16" s="31"/>
      <c r="F16" s="31"/>
      <c r="G16" s="31"/>
      <c r="H16" s="112" t="e">
        <f>IF(MAX(Formulario!S15:S19)&gt;=VLOOKUP(B17,Formulario!H62:J67,3,FALSE),"SI Cumple","NO Cumple")</f>
        <v>#N/A</v>
      </c>
      <c r="I16" s="112"/>
      <c r="J16" s="112"/>
      <c r="K16" s="112"/>
      <c r="L16" s="112"/>
      <c r="M16" s="32" t="e">
        <f>IF(SUM(M17:M31)&lt;B16,SUM(M17:M31),B16)</f>
        <v>#N/A</v>
      </c>
      <c r="N16" s="12"/>
      <c r="O16" s="12"/>
      <c r="P16" s="12"/>
      <c r="Q16" s="12"/>
    </row>
    <row r="17" spans="1:17" x14ac:dyDescent="0.25">
      <c r="A17" s="12"/>
      <c r="B17" s="12" t="s">
        <v>76</v>
      </c>
      <c r="C17" s="27"/>
      <c r="D17" s="107">
        <f>Formulario!B15</f>
        <v>0</v>
      </c>
      <c r="E17" s="107"/>
      <c r="F17" s="107"/>
      <c r="G17" s="107">
        <f>Formulario!D15</f>
        <v>0</v>
      </c>
      <c r="H17" s="107"/>
      <c r="I17" s="107"/>
      <c r="J17" s="107"/>
      <c r="K17" s="107"/>
      <c r="L17" s="107"/>
      <c r="M17" s="33" t="e">
        <f>VLOOKUP(D17,Formulario!H$62:J$67,3,FALSE)</f>
        <v>#N/A</v>
      </c>
      <c r="N17" s="12"/>
      <c r="O17" s="12"/>
      <c r="P17" s="12"/>
      <c r="Q17" s="12"/>
    </row>
    <row r="18" spans="1:17" x14ac:dyDescent="0.25">
      <c r="A18" s="12"/>
      <c r="B18" s="12"/>
      <c r="C18" s="27"/>
      <c r="D18" s="107">
        <f>Formulario!I15</f>
        <v>0</v>
      </c>
      <c r="E18" s="107"/>
      <c r="F18" s="107"/>
      <c r="G18" s="107"/>
      <c r="H18" s="107"/>
      <c r="I18" s="107"/>
      <c r="J18" s="107"/>
      <c r="K18" s="107"/>
      <c r="L18" s="107"/>
      <c r="M18" s="33"/>
      <c r="N18" s="12"/>
      <c r="O18" s="12"/>
      <c r="P18" s="12"/>
      <c r="Q18" s="12"/>
    </row>
    <row r="19" spans="1:17" x14ac:dyDescent="0.25">
      <c r="A19" s="12"/>
      <c r="B19" s="12"/>
      <c r="C19" s="27"/>
      <c r="D19" s="110">
        <f>Formulario!M15</f>
        <v>0</v>
      </c>
      <c r="E19" s="110"/>
      <c r="F19" s="110"/>
      <c r="G19" s="110"/>
      <c r="H19" s="110">
        <f>Formulario!O15</f>
        <v>0</v>
      </c>
      <c r="I19" s="110"/>
      <c r="J19" s="110"/>
      <c r="K19" s="111">
        <f>Formulario!Q15</f>
        <v>0</v>
      </c>
      <c r="L19" s="111"/>
      <c r="M19" s="33"/>
      <c r="N19" s="12"/>
      <c r="O19" s="12"/>
      <c r="P19" s="12"/>
      <c r="Q19" s="12"/>
    </row>
    <row r="20" spans="1:17" x14ac:dyDescent="0.25">
      <c r="A20" s="12"/>
      <c r="B20" s="12"/>
      <c r="C20" s="27">
        <v>2</v>
      </c>
      <c r="D20" s="107">
        <f>Formulario!B16</f>
        <v>0</v>
      </c>
      <c r="E20" s="107"/>
      <c r="F20" s="107"/>
      <c r="G20" s="107">
        <f>Formulario!D16</f>
        <v>0</v>
      </c>
      <c r="H20" s="107"/>
      <c r="I20" s="107"/>
      <c r="J20" s="107"/>
      <c r="K20" s="107"/>
      <c r="L20" s="107"/>
      <c r="M20" s="33" t="e">
        <f>VLOOKUP(D20,Formulario!H$62:J$67,3,FALSE)</f>
        <v>#N/A</v>
      </c>
      <c r="N20" s="12"/>
      <c r="O20" s="12"/>
      <c r="P20" s="12"/>
      <c r="Q20" s="12"/>
    </row>
    <row r="21" spans="1:17" x14ac:dyDescent="0.25">
      <c r="A21" s="12"/>
      <c r="B21" s="12"/>
      <c r="C21" s="27"/>
      <c r="D21" s="107">
        <f>Formulario!I15</f>
        <v>0</v>
      </c>
      <c r="E21" s="107"/>
      <c r="F21" s="107"/>
      <c r="G21" s="107"/>
      <c r="H21" s="107"/>
      <c r="I21" s="107"/>
      <c r="J21" s="107"/>
      <c r="K21" s="107"/>
      <c r="L21" s="107"/>
      <c r="M21" s="33"/>
      <c r="N21" s="12"/>
      <c r="O21" s="12"/>
      <c r="P21" s="12"/>
      <c r="Q21" s="12"/>
    </row>
    <row r="22" spans="1:17" x14ac:dyDescent="0.25">
      <c r="A22" s="12"/>
      <c r="B22" s="12"/>
      <c r="C22" s="27"/>
      <c r="D22" s="110">
        <f>Formulario!M15</f>
        <v>0</v>
      </c>
      <c r="E22" s="110"/>
      <c r="F22" s="110"/>
      <c r="G22" s="110">
        <f>Formulario!O15</f>
        <v>0</v>
      </c>
      <c r="H22" s="110"/>
      <c r="I22" s="110"/>
      <c r="J22" s="110">
        <f>Formulario!Q15</f>
        <v>0</v>
      </c>
      <c r="K22" s="111"/>
      <c r="L22" s="111"/>
      <c r="M22" s="33"/>
      <c r="N22" s="12"/>
      <c r="O22" s="12"/>
      <c r="P22" s="12"/>
      <c r="Q22" s="12"/>
    </row>
    <row r="23" spans="1:17" x14ac:dyDescent="0.25">
      <c r="A23" s="12"/>
      <c r="B23" s="12"/>
      <c r="C23" s="27">
        <v>3</v>
      </c>
      <c r="D23" s="107">
        <f>Formulario!B17</f>
        <v>0</v>
      </c>
      <c r="E23" s="107"/>
      <c r="F23" s="107"/>
      <c r="G23" s="107">
        <f>Formulario!D17</f>
        <v>0</v>
      </c>
      <c r="H23" s="107"/>
      <c r="I23" s="107"/>
      <c r="J23" s="107"/>
      <c r="K23" s="107"/>
      <c r="L23" s="107"/>
      <c r="M23" s="33" t="e">
        <f>VLOOKUP(D23,Formulario!H$62:J$67,3,FALSE)</f>
        <v>#N/A</v>
      </c>
      <c r="N23" s="12"/>
      <c r="O23" s="12"/>
      <c r="P23" s="12"/>
      <c r="Q23" s="12"/>
    </row>
    <row r="24" spans="1:17" x14ac:dyDescent="0.25">
      <c r="A24" s="12"/>
      <c r="B24" s="12"/>
      <c r="C24" s="27"/>
      <c r="D24" s="107">
        <f>Formulario!I17</f>
        <v>0</v>
      </c>
      <c r="E24" s="107"/>
      <c r="F24" s="107"/>
      <c r="G24" s="107"/>
      <c r="H24" s="107"/>
      <c r="I24" s="107"/>
      <c r="J24" s="107"/>
      <c r="K24" s="107"/>
      <c r="L24" s="107"/>
      <c r="M24" s="33"/>
      <c r="N24" s="12"/>
      <c r="O24" s="12"/>
      <c r="P24" s="12"/>
      <c r="Q24" s="12"/>
    </row>
    <row r="25" spans="1:17" x14ac:dyDescent="0.25">
      <c r="A25" s="12"/>
      <c r="B25" s="12"/>
      <c r="C25" s="27"/>
      <c r="D25" s="110">
        <f>Formulario!M17</f>
        <v>0</v>
      </c>
      <c r="E25" s="110"/>
      <c r="F25" s="110"/>
      <c r="G25" s="110">
        <f>Formulario!O17</f>
        <v>0</v>
      </c>
      <c r="H25" s="110"/>
      <c r="I25" s="110"/>
      <c r="J25" s="110">
        <f>Formulario!Q17</f>
        <v>0</v>
      </c>
      <c r="K25" s="111"/>
      <c r="L25" s="111"/>
      <c r="M25" s="33"/>
      <c r="N25" s="12"/>
      <c r="O25" s="12"/>
      <c r="P25" s="12"/>
      <c r="Q25" s="12"/>
    </row>
    <row r="26" spans="1:17" x14ac:dyDescent="0.25">
      <c r="A26" s="12"/>
      <c r="B26" s="12"/>
      <c r="C26" s="27">
        <v>4</v>
      </c>
      <c r="D26" s="107">
        <f>Formulario!B18</f>
        <v>0</v>
      </c>
      <c r="E26" s="107"/>
      <c r="F26" s="107"/>
      <c r="G26" s="107">
        <f>Formulario!D18</f>
        <v>0</v>
      </c>
      <c r="H26" s="107"/>
      <c r="I26" s="107"/>
      <c r="J26" s="107"/>
      <c r="K26" s="107"/>
      <c r="L26" s="107"/>
      <c r="M26" s="33" t="e">
        <f>VLOOKUP(D26,Formulario!H$62:J$67,3,FALSE)</f>
        <v>#N/A</v>
      </c>
      <c r="N26" s="12"/>
      <c r="O26" s="12"/>
      <c r="P26" s="12"/>
      <c r="Q26" s="12"/>
    </row>
    <row r="27" spans="1:17" x14ac:dyDescent="0.25">
      <c r="A27" s="12"/>
      <c r="B27" s="12"/>
      <c r="C27" s="27"/>
      <c r="D27" s="107">
        <f>Formulario!I18</f>
        <v>0</v>
      </c>
      <c r="E27" s="107"/>
      <c r="F27" s="107"/>
      <c r="G27" s="107"/>
      <c r="H27" s="107"/>
      <c r="I27" s="107"/>
      <c r="J27" s="107"/>
      <c r="K27" s="107"/>
      <c r="L27" s="107"/>
      <c r="M27" s="33"/>
      <c r="N27" s="12"/>
      <c r="O27" s="12"/>
      <c r="P27" s="12"/>
      <c r="Q27" s="12"/>
    </row>
    <row r="28" spans="1:17" x14ac:dyDescent="0.25">
      <c r="A28" s="12"/>
      <c r="B28" s="12"/>
      <c r="C28" s="27"/>
      <c r="D28" s="110">
        <f>Formulario!M18</f>
        <v>0</v>
      </c>
      <c r="E28" s="110"/>
      <c r="F28" s="110"/>
      <c r="G28" s="110">
        <f>Formulario!O18</f>
        <v>0</v>
      </c>
      <c r="H28" s="110"/>
      <c r="I28" s="110"/>
      <c r="J28" s="110">
        <f>Formulario!Q18</f>
        <v>0</v>
      </c>
      <c r="K28" s="111"/>
      <c r="L28" s="111"/>
      <c r="M28" s="33"/>
      <c r="N28" s="12"/>
      <c r="O28" s="12"/>
      <c r="P28" s="12"/>
      <c r="Q28" s="12"/>
    </row>
    <row r="29" spans="1:17" x14ac:dyDescent="0.25">
      <c r="A29" s="12"/>
      <c r="B29" s="12"/>
      <c r="C29" s="27">
        <v>5</v>
      </c>
      <c r="D29" s="107">
        <f>Formulario!B19</f>
        <v>0</v>
      </c>
      <c r="E29" s="107"/>
      <c r="F29" s="107"/>
      <c r="G29" s="107">
        <f>Formulario!D19</f>
        <v>0</v>
      </c>
      <c r="H29" s="107"/>
      <c r="I29" s="107"/>
      <c r="J29" s="107"/>
      <c r="K29" s="107"/>
      <c r="L29" s="107"/>
      <c r="M29" s="33" t="e">
        <f>VLOOKUP(D29,Formulario!H$62:J$67,3,FALSE)</f>
        <v>#N/A</v>
      </c>
      <c r="N29" s="12"/>
      <c r="O29" s="12"/>
      <c r="P29" s="12"/>
      <c r="Q29" s="12"/>
    </row>
    <row r="30" spans="1:17" x14ac:dyDescent="0.25">
      <c r="A30" s="12"/>
      <c r="B30" s="12"/>
      <c r="C30" s="27"/>
      <c r="D30" s="107">
        <f>Formulario!I19</f>
        <v>0</v>
      </c>
      <c r="E30" s="107"/>
      <c r="F30" s="107"/>
      <c r="G30" s="107"/>
      <c r="H30" s="107"/>
      <c r="I30" s="107"/>
      <c r="J30" s="107"/>
      <c r="K30" s="107"/>
      <c r="L30" s="107"/>
      <c r="M30" s="33"/>
      <c r="N30" s="12"/>
      <c r="O30" s="12"/>
      <c r="P30" s="12"/>
      <c r="Q30" s="12"/>
    </row>
    <row r="31" spans="1:17" x14ac:dyDescent="0.25">
      <c r="A31" s="12"/>
      <c r="B31" s="12"/>
      <c r="C31" s="27"/>
      <c r="D31" s="110">
        <f>Formulario!M19</f>
        <v>0</v>
      </c>
      <c r="E31" s="110"/>
      <c r="F31" s="110"/>
      <c r="G31" s="110">
        <f>Formulario!O19</f>
        <v>0</v>
      </c>
      <c r="H31" s="110"/>
      <c r="I31" s="110"/>
      <c r="J31" s="110">
        <f>Formulario!Q19</f>
        <v>0</v>
      </c>
      <c r="K31" s="111"/>
      <c r="L31" s="111"/>
      <c r="M31" s="33"/>
      <c r="N31" s="12"/>
      <c r="O31" s="12"/>
      <c r="P31" s="12"/>
      <c r="Q31" s="12"/>
    </row>
    <row r="32" spans="1:17" x14ac:dyDescent="0.25">
      <c r="A32" s="12"/>
      <c r="B32" s="12">
        <v>15</v>
      </c>
      <c r="C32" s="34" t="s">
        <v>102</v>
      </c>
      <c r="D32" s="31"/>
      <c r="E32" s="31"/>
      <c r="F32" s="31"/>
      <c r="G32" s="31"/>
      <c r="H32" s="31"/>
      <c r="I32" s="31"/>
      <c r="J32" s="31"/>
      <c r="K32" s="31"/>
      <c r="L32" s="31"/>
      <c r="M32" s="32">
        <f>IF(SUM(M33:M50)&lt;B32,SUM(M33:M50),B32)</f>
        <v>0</v>
      </c>
      <c r="N32" s="12"/>
      <c r="O32" s="12"/>
      <c r="P32" s="12"/>
      <c r="Q32" s="12"/>
    </row>
    <row r="33" spans="1:17" x14ac:dyDescent="0.25">
      <c r="A33" s="12"/>
      <c r="B33" s="12"/>
      <c r="C33" s="27">
        <v>1</v>
      </c>
      <c r="D33" s="107">
        <f>Formulario!B22</f>
        <v>0</v>
      </c>
      <c r="E33" s="107"/>
      <c r="F33" s="107">
        <f>Formulario!D22</f>
        <v>0</v>
      </c>
      <c r="G33" s="107"/>
      <c r="H33" s="107"/>
      <c r="I33" s="107"/>
      <c r="J33" s="107"/>
      <c r="K33" s="107"/>
      <c r="L33" s="107"/>
      <c r="M33" s="33">
        <f>INT(D35/15)</f>
        <v>0</v>
      </c>
      <c r="N33" s="12"/>
      <c r="O33" s="12"/>
      <c r="P33" s="12"/>
      <c r="Q33" s="12"/>
    </row>
    <row r="34" spans="1:17" x14ac:dyDescent="0.25">
      <c r="A34" s="12"/>
      <c r="B34" s="12"/>
      <c r="C34" s="27"/>
      <c r="D34" s="107">
        <f>Formulario!I22</f>
        <v>0</v>
      </c>
      <c r="E34" s="107"/>
      <c r="F34" s="107"/>
      <c r="G34" s="107"/>
      <c r="H34" s="107"/>
      <c r="I34" s="107"/>
      <c r="J34" s="107">
        <f>Formulario!M22</f>
        <v>0</v>
      </c>
      <c r="K34" s="107"/>
      <c r="L34" s="107"/>
      <c r="M34" s="33"/>
      <c r="N34" s="12"/>
      <c r="O34" s="12"/>
      <c r="P34" s="12"/>
      <c r="Q34" s="12"/>
    </row>
    <row r="35" spans="1:17" x14ac:dyDescent="0.25">
      <c r="A35" s="12"/>
      <c r="B35" s="12"/>
      <c r="C35" s="27"/>
      <c r="D35" s="30">
        <f>Formulario!O22</f>
        <v>0</v>
      </c>
      <c r="E35" s="30" t="s">
        <v>103</v>
      </c>
      <c r="F35" s="30"/>
      <c r="G35" s="111" t="s">
        <v>104</v>
      </c>
      <c r="H35" s="111"/>
      <c r="I35" s="111"/>
      <c r="J35" s="110">
        <f>Formulario!P22</f>
        <v>0</v>
      </c>
      <c r="K35" s="110"/>
      <c r="L35" s="110"/>
      <c r="M35" s="33"/>
      <c r="N35" s="12"/>
      <c r="O35" s="12"/>
      <c r="P35" s="12"/>
      <c r="Q35" s="12"/>
    </row>
    <row r="36" spans="1:17" x14ac:dyDescent="0.25">
      <c r="A36" s="12"/>
      <c r="B36" s="12"/>
      <c r="C36" s="27">
        <v>2</v>
      </c>
      <c r="D36" s="107">
        <f>Formulario!B23</f>
        <v>0</v>
      </c>
      <c r="E36" s="107"/>
      <c r="F36" s="107">
        <f>Formulario!D23</f>
        <v>0</v>
      </c>
      <c r="G36" s="107"/>
      <c r="H36" s="107"/>
      <c r="I36" s="107"/>
      <c r="J36" s="107"/>
      <c r="K36" s="107"/>
      <c r="L36" s="107"/>
      <c r="M36" s="33">
        <f>INT(D38/15)</f>
        <v>0</v>
      </c>
      <c r="N36" s="12"/>
      <c r="O36" s="12"/>
      <c r="P36" s="12"/>
      <c r="Q36" s="12"/>
    </row>
    <row r="37" spans="1:17" x14ac:dyDescent="0.25">
      <c r="A37" s="12"/>
      <c r="B37" s="12"/>
      <c r="C37" s="27"/>
      <c r="D37" s="107">
        <f>Formulario!I23</f>
        <v>0</v>
      </c>
      <c r="E37" s="107"/>
      <c r="F37" s="107"/>
      <c r="G37" s="107"/>
      <c r="H37" s="107"/>
      <c r="I37" s="107"/>
      <c r="J37" s="107">
        <f>Formulario!M23</f>
        <v>0</v>
      </c>
      <c r="K37" s="107"/>
      <c r="L37" s="107"/>
      <c r="M37" s="33"/>
      <c r="N37" s="12"/>
      <c r="O37" s="12"/>
      <c r="P37" s="12"/>
      <c r="Q37" s="12"/>
    </row>
    <row r="38" spans="1:17" x14ac:dyDescent="0.25">
      <c r="A38" s="12"/>
      <c r="B38" s="12"/>
      <c r="C38" s="27"/>
      <c r="D38" s="30">
        <f>Formulario!O23</f>
        <v>0</v>
      </c>
      <c r="E38" s="30" t="s">
        <v>103</v>
      </c>
      <c r="F38" s="30"/>
      <c r="G38" s="111" t="s">
        <v>104</v>
      </c>
      <c r="H38" s="111"/>
      <c r="I38" s="111"/>
      <c r="J38" s="110">
        <f>Formulario!P23</f>
        <v>0</v>
      </c>
      <c r="K38" s="110"/>
      <c r="L38" s="110"/>
      <c r="M38" s="33"/>
      <c r="N38" s="12"/>
      <c r="O38" s="12"/>
      <c r="P38" s="12"/>
      <c r="Q38" s="12"/>
    </row>
    <row r="39" spans="1:17" x14ac:dyDescent="0.25">
      <c r="A39" s="12"/>
      <c r="B39" s="12"/>
      <c r="C39" s="27">
        <v>3</v>
      </c>
      <c r="D39" s="107">
        <f>Formulario!B24</f>
        <v>0</v>
      </c>
      <c r="E39" s="107"/>
      <c r="F39" s="107">
        <f>Formulario!D24</f>
        <v>0</v>
      </c>
      <c r="G39" s="107"/>
      <c r="H39" s="107"/>
      <c r="I39" s="107"/>
      <c r="J39" s="107"/>
      <c r="K39" s="107"/>
      <c r="L39" s="107"/>
      <c r="M39" s="33">
        <f>INT(D41/15)</f>
        <v>0</v>
      </c>
      <c r="N39" s="12"/>
      <c r="O39" s="12"/>
      <c r="P39" s="12"/>
      <c r="Q39" s="12"/>
    </row>
    <row r="40" spans="1:17" x14ac:dyDescent="0.25">
      <c r="A40" s="12"/>
      <c r="B40" s="12"/>
      <c r="C40" s="27"/>
      <c r="D40" s="107">
        <f>Formulario!I24</f>
        <v>0</v>
      </c>
      <c r="E40" s="107"/>
      <c r="F40" s="107"/>
      <c r="G40" s="107"/>
      <c r="H40" s="107"/>
      <c r="I40" s="107"/>
      <c r="J40" s="107">
        <f>Formulario!M24</f>
        <v>0</v>
      </c>
      <c r="K40" s="107"/>
      <c r="L40" s="107"/>
      <c r="M40" s="33"/>
      <c r="N40" s="12"/>
      <c r="O40" s="12"/>
      <c r="P40" s="12"/>
      <c r="Q40" s="12"/>
    </row>
    <row r="41" spans="1:17" x14ac:dyDescent="0.25">
      <c r="A41" s="12"/>
      <c r="B41" s="12"/>
      <c r="C41" s="27"/>
      <c r="D41" s="30">
        <f>Formulario!O24</f>
        <v>0</v>
      </c>
      <c r="E41" s="30" t="s">
        <v>103</v>
      </c>
      <c r="F41" s="30"/>
      <c r="G41" s="111" t="s">
        <v>104</v>
      </c>
      <c r="H41" s="111"/>
      <c r="I41" s="111"/>
      <c r="J41" s="110">
        <f>Formulario!P24</f>
        <v>0</v>
      </c>
      <c r="K41" s="110"/>
      <c r="L41" s="110"/>
      <c r="M41" s="33"/>
      <c r="N41" s="12"/>
      <c r="O41" s="12"/>
      <c r="P41" s="12"/>
      <c r="Q41" s="12"/>
    </row>
    <row r="42" spans="1:17" x14ac:dyDescent="0.25">
      <c r="A42" s="12"/>
      <c r="B42" s="12"/>
      <c r="C42" s="27">
        <v>4</v>
      </c>
      <c r="D42" s="107">
        <f>Formulario!B25</f>
        <v>0</v>
      </c>
      <c r="E42" s="107"/>
      <c r="F42" s="107">
        <f>Formulario!D25</f>
        <v>0</v>
      </c>
      <c r="G42" s="107"/>
      <c r="H42" s="107"/>
      <c r="I42" s="107"/>
      <c r="J42" s="107"/>
      <c r="K42" s="107"/>
      <c r="L42" s="107"/>
      <c r="M42" s="33">
        <f>INT(D44/15)</f>
        <v>0</v>
      </c>
      <c r="N42" s="12"/>
      <c r="O42" s="12"/>
      <c r="P42" s="12"/>
      <c r="Q42" s="12"/>
    </row>
    <row r="43" spans="1:17" x14ac:dyDescent="0.25">
      <c r="A43" s="12"/>
      <c r="B43" s="12"/>
      <c r="C43" s="27"/>
      <c r="D43" s="107">
        <f>Formulario!I25</f>
        <v>0</v>
      </c>
      <c r="E43" s="107"/>
      <c r="F43" s="107"/>
      <c r="G43" s="107"/>
      <c r="H43" s="107"/>
      <c r="I43" s="107"/>
      <c r="J43" s="107">
        <f>Formulario!M25</f>
        <v>0</v>
      </c>
      <c r="K43" s="107"/>
      <c r="L43" s="107"/>
      <c r="M43" s="33"/>
      <c r="N43" s="12"/>
      <c r="O43" s="12"/>
      <c r="P43" s="12"/>
      <c r="Q43" s="12"/>
    </row>
    <row r="44" spans="1:17" x14ac:dyDescent="0.25">
      <c r="A44" s="12"/>
      <c r="B44" s="12"/>
      <c r="C44" s="27"/>
      <c r="D44" s="30">
        <f>Formulario!O25</f>
        <v>0</v>
      </c>
      <c r="E44" s="30" t="s">
        <v>103</v>
      </c>
      <c r="F44" s="30"/>
      <c r="G44" s="111" t="s">
        <v>104</v>
      </c>
      <c r="H44" s="111"/>
      <c r="I44" s="111"/>
      <c r="J44" s="110">
        <f>Formulario!P25</f>
        <v>0</v>
      </c>
      <c r="K44" s="110"/>
      <c r="L44" s="110"/>
      <c r="M44" s="33"/>
      <c r="N44" s="12"/>
      <c r="O44" s="12"/>
      <c r="P44" s="12"/>
      <c r="Q44" s="12"/>
    </row>
    <row r="45" spans="1:17" x14ac:dyDescent="0.25">
      <c r="A45" s="12"/>
      <c r="B45" s="12"/>
      <c r="C45" s="27">
        <v>5</v>
      </c>
      <c r="D45" s="107">
        <f>Formulario!B26</f>
        <v>0</v>
      </c>
      <c r="E45" s="107"/>
      <c r="F45" s="107">
        <f>Formulario!D26</f>
        <v>0</v>
      </c>
      <c r="G45" s="107"/>
      <c r="H45" s="107"/>
      <c r="I45" s="107"/>
      <c r="J45" s="107"/>
      <c r="K45" s="107"/>
      <c r="L45" s="107"/>
      <c r="M45" s="33">
        <f>INT(D47/15)</f>
        <v>0</v>
      </c>
      <c r="N45" s="12"/>
      <c r="O45" s="12"/>
      <c r="P45" s="12"/>
      <c r="Q45" s="12"/>
    </row>
    <row r="46" spans="1:17" x14ac:dyDescent="0.25">
      <c r="A46" s="12"/>
      <c r="B46" s="12"/>
      <c r="C46" s="27"/>
      <c r="D46" s="107">
        <f>Formulario!I26</f>
        <v>0</v>
      </c>
      <c r="E46" s="107"/>
      <c r="F46" s="107"/>
      <c r="G46" s="107"/>
      <c r="H46" s="107"/>
      <c r="I46" s="107"/>
      <c r="J46" s="107">
        <f>Formulario!M26</f>
        <v>0</v>
      </c>
      <c r="K46" s="107"/>
      <c r="L46" s="107"/>
      <c r="M46" s="33"/>
      <c r="N46" s="12"/>
      <c r="O46" s="12"/>
      <c r="P46" s="12"/>
      <c r="Q46" s="12"/>
    </row>
    <row r="47" spans="1:17" x14ac:dyDescent="0.25">
      <c r="A47" s="12"/>
      <c r="B47" s="12"/>
      <c r="C47" s="27"/>
      <c r="D47" s="30">
        <f>Formulario!O26</f>
        <v>0</v>
      </c>
      <c r="E47" s="30" t="s">
        <v>103</v>
      </c>
      <c r="F47" s="30"/>
      <c r="G47" s="111" t="s">
        <v>104</v>
      </c>
      <c r="H47" s="111"/>
      <c r="I47" s="111"/>
      <c r="J47" s="110">
        <f>Formulario!P26</f>
        <v>0</v>
      </c>
      <c r="K47" s="110"/>
      <c r="L47" s="110"/>
      <c r="M47" s="33"/>
      <c r="N47" s="12"/>
      <c r="O47" s="12"/>
      <c r="P47" s="12"/>
      <c r="Q47" s="12"/>
    </row>
    <row r="48" spans="1:17" x14ac:dyDescent="0.25">
      <c r="A48" s="12"/>
      <c r="B48" s="12"/>
      <c r="C48" s="27">
        <v>6</v>
      </c>
      <c r="D48" s="107">
        <f>Formulario!B27</f>
        <v>0</v>
      </c>
      <c r="E48" s="107"/>
      <c r="F48" s="107">
        <f>Formulario!D27</f>
        <v>0</v>
      </c>
      <c r="G48" s="107"/>
      <c r="H48" s="107"/>
      <c r="I48" s="107"/>
      <c r="J48" s="107"/>
      <c r="K48" s="107"/>
      <c r="L48" s="107"/>
      <c r="M48" s="33">
        <f>INT(D50/15)</f>
        <v>0</v>
      </c>
      <c r="N48" s="12"/>
      <c r="O48" s="12"/>
      <c r="P48" s="12"/>
      <c r="Q48" s="12"/>
    </row>
    <row r="49" spans="1:17" x14ac:dyDescent="0.25">
      <c r="A49" s="12"/>
      <c r="B49" s="12"/>
      <c r="C49" s="27"/>
      <c r="D49" s="107">
        <f>Formulario!I27</f>
        <v>0</v>
      </c>
      <c r="E49" s="107"/>
      <c r="F49" s="107"/>
      <c r="G49" s="107"/>
      <c r="H49" s="107"/>
      <c r="I49" s="107"/>
      <c r="J49" s="107">
        <f>Formulario!M27</f>
        <v>0</v>
      </c>
      <c r="K49" s="107"/>
      <c r="L49" s="107"/>
      <c r="M49" s="33"/>
      <c r="N49" s="12"/>
      <c r="O49" s="12"/>
      <c r="P49" s="12"/>
      <c r="Q49" s="12"/>
    </row>
    <row r="50" spans="1:17" x14ac:dyDescent="0.25">
      <c r="A50" s="12"/>
      <c r="B50" s="12"/>
      <c r="C50" s="27"/>
      <c r="D50" s="30">
        <f>Formulario!O27</f>
        <v>0</v>
      </c>
      <c r="E50" s="30" t="s">
        <v>103</v>
      </c>
      <c r="F50" s="30"/>
      <c r="G50" s="111" t="s">
        <v>104</v>
      </c>
      <c r="H50" s="111"/>
      <c r="I50" s="111"/>
      <c r="J50" s="110">
        <f>Formulario!P27</f>
        <v>0</v>
      </c>
      <c r="K50" s="110"/>
      <c r="L50" s="110"/>
      <c r="M50" s="33"/>
      <c r="N50" s="12"/>
      <c r="O50" s="12"/>
      <c r="P50" s="12"/>
      <c r="Q50" s="12"/>
    </row>
    <row r="51" spans="1:17" x14ac:dyDescent="0.25">
      <c r="A51" s="12"/>
      <c r="B51" s="12">
        <v>30</v>
      </c>
      <c r="C51" s="34" t="s">
        <v>35</v>
      </c>
      <c r="D51" s="31"/>
      <c r="E51" s="31"/>
      <c r="F51" s="31"/>
      <c r="G51" s="112" t="str">
        <f ca="1">IF(SUM(M52:M71)&gt;C52,"SI Cumple","NO Cumple")</f>
        <v>SI Cumple</v>
      </c>
      <c r="H51" s="112"/>
      <c r="I51" s="112"/>
      <c r="J51" s="112"/>
      <c r="K51" s="112"/>
      <c r="L51" s="31"/>
      <c r="M51" s="32">
        <v>30</v>
      </c>
      <c r="N51" s="12" t="s">
        <v>105</v>
      </c>
      <c r="O51" s="12"/>
      <c r="P51" s="12"/>
      <c r="Q51" s="12"/>
    </row>
    <row r="52" spans="1:17" x14ac:dyDescent="0.25">
      <c r="A52" s="12"/>
      <c r="B52" s="12"/>
      <c r="C52" s="27">
        <v>10</v>
      </c>
      <c r="D52" s="107">
        <f>Formulario!B30</f>
        <v>0</v>
      </c>
      <c r="E52" s="107"/>
      <c r="F52" s="107"/>
      <c r="G52" s="107"/>
      <c r="H52" s="107"/>
      <c r="I52" s="107"/>
      <c r="J52" s="107"/>
      <c r="K52" s="107"/>
      <c r="L52" s="107"/>
      <c r="M52" s="35">
        <f ca="1">IF(G55="",(TODAY()-D55)/365,(G55-D55)/365)</f>
        <v>121.72054794520548</v>
      </c>
      <c r="N52" s="12"/>
      <c r="O52" s="12"/>
      <c r="P52" s="12"/>
      <c r="Q52" s="12"/>
    </row>
    <row r="53" spans="1:17" x14ac:dyDescent="0.25">
      <c r="A53" s="12"/>
      <c r="B53" s="12"/>
      <c r="C53" s="27"/>
      <c r="D53" s="107">
        <f>Formulario!E30</f>
        <v>0</v>
      </c>
      <c r="E53" s="107"/>
      <c r="F53" s="107"/>
      <c r="G53" s="107"/>
      <c r="H53" s="107"/>
      <c r="I53" s="107"/>
      <c r="J53" s="107"/>
      <c r="K53" s="107"/>
      <c r="L53" s="107"/>
      <c r="M53" s="33"/>
      <c r="N53" s="12"/>
      <c r="O53" s="12"/>
      <c r="P53" s="12"/>
      <c r="Q53" s="12"/>
    </row>
    <row r="54" spans="1:17" x14ac:dyDescent="0.25">
      <c r="A54" s="12"/>
      <c r="B54" s="12"/>
      <c r="C54" s="27"/>
      <c r="D54" s="107">
        <f>Formulario!H30</f>
        <v>0</v>
      </c>
      <c r="E54" s="107"/>
      <c r="F54" s="107"/>
      <c r="G54" s="107"/>
      <c r="H54" s="107"/>
      <c r="I54" s="107"/>
      <c r="J54" s="107"/>
      <c r="K54" s="107"/>
      <c r="L54" s="107"/>
      <c r="M54" s="33"/>
      <c r="N54" s="12"/>
      <c r="O54" s="12"/>
      <c r="P54" s="12"/>
      <c r="Q54" s="12"/>
    </row>
    <row r="55" spans="1:17" x14ac:dyDescent="0.25">
      <c r="A55" s="12"/>
      <c r="B55" s="12"/>
      <c r="C55" s="27"/>
      <c r="D55" s="110">
        <f>Formulario!L30</f>
        <v>0</v>
      </c>
      <c r="E55" s="110"/>
      <c r="F55" s="110"/>
      <c r="G55" s="110" t="str">
        <f>IF(Formulario!N30="","",Formulario!N30)</f>
        <v/>
      </c>
      <c r="H55" s="110"/>
      <c r="I55" s="110"/>
      <c r="J55" s="111">
        <f>Formulario!P30</f>
        <v>0</v>
      </c>
      <c r="K55" s="111"/>
      <c r="L55" s="111"/>
      <c r="M55" s="33"/>
      <c r="N55" s="12"/>
      <c r="O55" s="12"/>
      <c r="P55" s="12"/>
      <c r="Q55" s="12"/>
    </row>
    <row r="56" spans="1:17" x14ac:dyDescent="0.25">
      <c r="A56" s="12"/>
      <c r="B56" s="12"/>
      <c r="C56" s="27">
        <v>2</v>
      </c>
      <c r="D56" s="107">
        <f>Formulario!B31</f>
        <v>0</v>
      </c>
      <c r="E56" s="107"/>
      <c r="F56" s="107"/>
      <c r="G56" s="107"/>
      <c r="H56" s="107"/>
      <c r="I56" s="107"/>
      <c r="J56" s="107"/>
      <c r="K56" s="107"/>
      <c r="L56" s="107"/>
      <c r="M56" s="35">
        <f ca="1">IF(G59="",(TODAY()-D59)/365,(G59-D59)/365)</f>
        <v>121.72054794520548</v>
      </c>
      <c r="N56" s="12"/>
      <c r="O56" s="12"/>
      <c r="P56" s="12"/>
      <c r="Q56" s="12"/>
    </row>
    <row r="57" spans="1:17" x14ac:dyDescent="0.25">
      <c r="A57" s="12"/>
      <c r="B57" s="12"/>
      <c r="C57" s="27"/>
      <c r="D57" s="107">
        <f>Formulario!E31</f>
        <v>0</v>
      </c>
      <c r="E57" s="107"/>
      <c r="F57" s="107"/>
      <c r="G57" s="107"/>
      <c r="H57" s="107"/>
      <c r="I57" s="107"/>
      <c r="J57" s="107"/>
      <c r="K57" s="107"/>
      <c r="L57" s="107"/>
      <c r="M57" s="33"/>
      <c r="N57" s="12"/>
      <c r="O57" s="12"/>
      <c r="P57" s="12"/>
      <c r="Q57" s="12"/>
    </row>
    <row r="58" spans="1:17" x14ac:dyDescent="0.25">
      <c r="A58" s="12"/>
      <c r="B58" s="12"/>
      <c r="C58" s="27"/>
      <c r="D58" s="107">
        <f>Formulario!H31</f>
        <v>0</v>
      </c>
      <c r="E58" s="107"/>
      <c r="F58" s="107"/>
      <c r="G58" s="107"/>
      <c r="H58" s="107"/>
      <c r="I58" s="107"/>
      <c r="J58" s="107"/>
      <c r="K58" s="107"/>
      <c r="L58" s="107"/>
      <c r="M58" s="33"/>
      <c r="N58" s="12"/>
      <c r="O58" s="12"/>
      <c r="P58" s="12"/>
      <c r="Q58" s="12"/>
    </row>
    <row r="59" spans="1:17" x14ac:dyDescent="0.25">
      <c r="A59" s="12"/>
      <c r="B59" s="12"/>
      <c r="C59" s="27"/>
      <c r="D59" s="110">
        <f>Formulario!L31</f>
        <v>0</v>
      </c>
      <c r="E59" s="110"/>
      <c r="F59" s="110"/>
      <c r="G59" s="110" t="str">
        <f>IF(Formulario!N31="","",Formulario!N31)</f>
        <v/>
      </c>
      <c r="H59" s="110"/>
      <c r="I59" s="110"/>
      <c r="J59" s="111">
        <f>Formulario!P31</f>
        <v>0</v>
      </c>
      <c r="K59" s="111"/>
      <c r="L59" s="111"/>
      <c r="M59" s="33"/>
      <c r="N59" s="12"/>
      <c r="O59" s="12"/>
      <c r="P59" s="12"/>
      <c r="Q59" s="12"/>
    </row>
    <row r="60" spans="1:17" x14ac:dyDescent="0.25">
      <c r="A60" s="12"/>
      <c r="B60" s="12"/>
      <c r="C60" s="27">
        <v>3</v>
      </c>
      <c r="D60" s="107">
        <f>Formulario!B32</f>
        <v>0</v>
      </c>
      <c r="E60" s="107"/>
      <c r="F60" s="107"/>
      <c r="G60" s="107"/>
      <c r="H60" s="107"/>
      <c r="I60" s="107"/>
      <c r="J60" s="107"/>
      <c r="K60" s="107"/>
      <c r="L60" s="107"/>
      <c r="M60" s="35">
        <f ca="1">IF(G63="",(TODAY()-D63)/365,(G63-D63)/365)</f>
        <v>121.72054794520548</v>
      </c>
      <c r="N60" s="12"/>
      <c r="O60" s="12"/>
      <c r="P60" s="12"/>
      <c r="Q60" s="12"/>
    </row>
    <row r="61" spans="1:17" x14ac:dyDescent="0.25">
      <c r="A61" s="12"/>
      <c r="B61" s="12"/>
      <c r="C61" s="27"/>
      <c r="D61" s="107">
        <f>Formulario!E32</f>
        <v>0</v>
      </c>
      <c r="E61" s="107"/>
      <c r="F61" s="107"/>
      <c r="G61" s="107"/>
      <c r="H61" s="107"/>
      <c r="I61" s="107"/>
      <c r="J61" s="107"/>
      <c r="K61" s="107"/>
      <c r="L61" s="107"/>
      <c r="M61" s="33"/>
      <c r="N61" s="12"/>
      <c r="O61" s="12"/>
      <c r="P61" s="12"/>
      <c r="Q61" s="12"/>
    </row>
    <row r="62" spans="1:17" x14ac:dyDescent="0.25">
      <c r="A62" s="12"/>
      <c r="B62" s="12"/>
      <c r="C62" s="27"/>
      <c r="D62" s="107">
        <f>Formulario!H32</f>
        <v>0</v>
      </c>
      <c r="E62" s="107"/>
      <c r="F62" s="107"/>
      <c r="G62" s="107"/>
      <c r="H62" s="107"/>
      <c r="I62" s="107"/>
      <c r="J62" s="107"/>
      <c r="K62" s="107"/>
      <c r="L62" s="107"/>
      <c r="M62" s="33"/>
      <c r="N62" s="12"/>
      <c r="O62" s="12"/>
      <c r="P62" s="12"/>
      <c r="Q62" s="12"/>
    </row>
    <row r="63" spans="1:17" x14ac:dyDescent="0.25">
      <c r="A63" s="12"/>
      <c r="B63" s="12"/>
      <c r="C63" s="27"/>
      <c r="D63" s="110">
        <f>Formulario!L32</f>
        <v>0</v>
      </c>
      <c r="E63" s="110"/>
      <c r="F63" s="110"/>
      <c r="G63" s="110" t="str">
        <f>IF(Formulario!N32="","",Formulario!N32)</f>
        <v/>
      </c>
      <c r="H63" s="110"/>
      <c r="I63" s="110"/>
      <c r="J63" s="111">
        <f>Formulario!P32</f>
        <v>0</v>
      </c>
      <c r="K63" s="111"/>
      <c r="L63" s="111"/>
      <c r="M63" s="33"/>
      <c r="N63" s="12"/>
      <c r="O63" s="12"/>
      <c r="P63" s="12"/>
      <c r="Q63" s="12"/>
    </row>
    <row r="64" spans="1:17" x14ac:dyDescent="0.25">
      <c r="A64" s="12"/>
      <c r="B64" s="12"/>
      <c r="C64" s="27">
        <v>4</v>
      </c>
      <c r="D64" s="107">
        <f>Formulario!B33</f>
        <v>0</v>
      </c>
      <c r="E64" s="107"/>
      <c r="F64" s="107"/>
      <c r="G64" s="107"/>
      <c r="H64" s="107"/>
      <c r="I64" s="107"/>
      <c r="J64" s="107"/>
      <c r="K64" s="107"/>
      <c r="L64" s="107"/>
      <c r="M64" s="35">
        <f ca="1">IF(G67="",(TODAY()-D67)/365,(G67-D67)/365)</f>
        <v>121.72054794520548</v>
      </c>
      <c r="N64" s="12"/>
      <c r="O64" s="12"/>
      <c r="P64" s="12"/>
      <c r="Q64" s="12"/>
    </row>
    <row r="65" spans="1:17" x14ac:dyDescent="0.25">
      <c r="A65" s="12"/>
      <c r="B65" s="12"/>
      <c r="C65" s="27"/>
      <c r="D65" s="107">
        <f>Formulario!E33</f>
        <v>0</v>
      </c>
      <c r="E65" s="107"/>
      <c r="F65" s="107"/>
      <c r="G65" s="107"/>
      <c r="H65" s="107"/>
      <c r="I65" s="107"/>
      <c r="J65" s="107"/>
      <c r="K65" s="107"/>
      <c r="L65" s="107"/>
      <c r="M65" s="33"/>
      <c r="N65" s="12"/>
      <c r="O65" s="12"/>
      <c r="P65" s="12"/>
      <c r="Q65" s="12"/>
    </row>
    <row r="66" spans="1:17" x14ac:dyDescent="0.25">
      <c r="A66" s="12"/>
      <c r="B66" s="12"/>
      <c r="C66" s="27"/>
      <c r="D66" s="107">
        <f>Formulario!H33</f>
        <v>0</v>
      </c>
      <c r="E66" s="107"/>
      <c r="F66" s="107"/>
      <c r="G66" s="107"/>
      <c r="H66" s="107"/>
      <c r="I66" s="107"/>
      <c r="J66" s="107"/>
      <c r="K66" s="107"/>
      <c r="L66" s="107"/>
      <c r="M66" s="33"/>
      <c r="N66" s="12"/>
      <c r="O66" s="12"/>
      <c r="P66" s="12"/>
      <c r="Q66" s="12"/>
    </row>
    <row r="67" spans="1:17" x14ac:dyDescent="0.25">
      <c r="A67" s="12"/>
      <c r="B67" s="12"/>
      <c r="C67" s="27"/>
      <c r="D67" s="110">
        <f>Formulario!L33</f>
        <v>0</v>
      </c>
      <c r="E67" s="110"/>
      <c r="F67" s="110"/>
      <c r="G67" s="110" t="str">
        <f>IF(Formulario!N33="","",Formulario!N33)</f>
        <v/>
      </c>
      <c r="H67" s="110"/>
      <c r="I67" s="110"/>
      <c r="J67" s="111">
        <f>Formulario!P33</f>
        <v>0</v>
      </c>
      <c r="K67" s="111"/>
      <c r="L67" s="111"/>
      <c r="M67" s="33"/>
      <c r="N67" s="12"/>
      <c r="O67" s="12"/>
      <c r="P67" s="12"/>
      <c r="Q67" s="12"/>
    </row>
    <row r="68" spans="1:17" x14ac:dyDescent="0.25">
      <c r="A68" s="12"/>
      <c r="B68" s="12"/>
      <c r="C68" s="27">
        <v>5</v>
      </c>
      <c r="D68" s="107">
        <f>Formulario!B34</f>
        <v>0</v>
      </c>
      <c r="E68" s="107"/>
      <c r="F68" s="107"/>
      <c r="G68" s="107"/>
      <c r="H68" s="107"/>
      <c r="I68" s="107"/>
      <c r="J68" s="107"/>
      <c r="K68" s="107"/>
      <c r="L68" s="107"/>
      <c r="M68" s="35">
        <f ca="1">IF(G71="",(TODAY()-D71)/365,(G71-D71)/365)</f>
        <v>121.72054794520548</v>
      </c>
      <c r="N68" s="12"/>
      <c r="O68" s="12"/>
      <c r="P68" s="12"/>
      <c r="Q68" s="12"/>
    </row>
    <row r="69" spans="1:17" x14ac:dyDescent="0.25">
      <c r="A69" s="12"/>
      <c r="B69" s="12"/>
      <c r="C69" s="27"/>
      <c r="D69" s="107">
        <f>Formulario!E34</f>
        <v>0</v>
      </c>
      <c r="E69" s="107"/>
      <c r="F69" s="107"/>
      <c r="G69" s="107"/>
      <c r="H69" s="107"/>
      <c r="I69" s="107"/>
      <c r="J69" s="107"/>
      <c r="K69" s="107"/>
      <c r="L69" s="107"/>
      <c r="M69" s="33"/>
      <c r="N69" s="12"/>
      <c r="O69" s="12"/>
      <c r="P69" s="12"/>
      <c r="Q69" s="12"/>
    </row>
    <row r="70" spans="1:17" x14ac:dyDescent="0.25">
      <c r="A70" s="12"/>
      <c r="B70" s="12"/>
      <c r="C70" s="27"/>
      <c r="D70" s="107">
        <f>Formulario!H34</f>
        <v>0</v>
      </c>
      <c r="E70" s="107"/>
      <c r="F70" s="107"/>
      <c r="G70" s="107"/>
      <c r="H70" s="107"/>
      <c r="I70" s="107"/>
      <c r="J70" s="107"/>
      <c r="K70" s="107"/>
      <c r="L70" s="107"/>
      <c r="M70" s="33"/>
      <c r="N70" s="12"/>
      <c r="O70" s="12"/>
      <c r="P70" s="12"/>
      <c r="Q70" s="12"/>
    </row>
    <row r="71" spans="1:17" x14ac:dyDescent="0.25">
      <c r="A71" s="12"/>
      <c r="B71" s="12"/>
      <c r="C71" s="27"/>
      <c r="D71" s="110">
        <f>Formulario!L34</f>
        <v>0</v>
      </c>
      <c r="E71" s="110"/>
      <c r="F71" s="110"/>
      <c r="G71" s="110" t="str">
        <f>IF(Formulario!N34="","",Formulario!N34)</f>
        <v/>
      </c>
      <c r="H71" s="110"/>
      <c r="I71" s="110"/>
      <c r="J71" s="111">
        <f>Formulario!P34</f>
        <v>0</v>
      </c>
      <c r="K71" s="111"/>
      <c r="L71" s="111"/>
      <c r="M71" s="33"/>
      <c r="N71" s="12"/>
      <c r="O71" s="12"/>
      <c r="P71" s="12"/>
      <c r="Q71" s="12"/>
    </row>
    <row r="72" spans="1:17" x14ac:dyDescent="0.25">
      <c r="A72" s="12"/>
      <c r="B72" s="12">
        <v>10</v>
      </c>
      <c r="C72" s="34" t="s">
        <v>113</v>
      </c>
      <c r="D72" s="31"/>
      <c r="E72" s="31"/>
      <c r="F72" s="31"/>
      <c r="G72" s="31"/>
      <c r="H72" s="31"/>
      <c r="I72" s="31"/>
      <c r="J72" s="31"/>
      <c r="K72" s="31"/>
      <c r="L72" s="31"/>
      <c r="M72" s="32">
        <v>10</v>
      </c>
      <c r="N72" s="12" t="s">
        <v>105</v>
      </c>
      <c r="O72" s="12"/>
      <c r="P72" s="12"/>
      <c r="Q72" s="12"/>
    </row>
    <row r="73" spans="1:17" x14ac:dyDescent="0.25">
      <c r="A73" s="12"/>
      <c r="B73" s="12"/>
      <c r="C73" s="27">
        <v>1</v>
      </c>
      <c r="D73" s="107">
        <f>Formulario!B37</f>
        <v>0</v>
      </c>
      <c r="E73" s="107"/>
      <c r="F73" s="107"/>
      <c r="G73" s="107"/>
      <c r="H73" s="107"/>
      <c r="I73" s="107"/>
      <c r="J73" s="107"/>
      <c r="K73" s="107"/>
      <c r="L73" s="107"/>
      <c r="M73" s="35">
        <f ca="1">IF(G75="",(TODAY()-D75)/365,(G75-D75)/365)</f>
        <v>121.72054794520548</v>
      </c>
      <c r="N73" s="12"/>
      <c r="O73" s="12"/>
      <c r="P73" s="12"/>
      <c r="Q73" s="12"/>
    </row>
    <row r="74" spans="1:17" x14ac:dyDescent="0.25">
      <c r="A74" s="12"/>
      <c r="B74" s="12"/>
      <c r="C74" s="27"/>
      <c r="D74" s="107">
        <f>Formulario!E37</f>
        <v>0</v>
      </c>
      <c r="E74" s="107"/>
      <c r="F74" s="107"/>
      <c r="G74" s="107"/>
      <c r="H74" s="107"/>
      <c r="I74" s="107"/>
      <c r="J74" s="107"/>
      <c r="K74" s="107"/>
      <c r="L74" s="107"/>
      <c r="M74" s="33"/>
      <c r="N74" s="12"/>
      <c r="O74" s="12"/>
      <c r="P74" s="12"/>
      <c r="Q74" s="12"/>
    </row>
    <row r="75" spans="1:17" x14ac:dyDescent="0.25">
      <c r="A75" s="12"/>
      <c r="B75" s="12"/>
      <c r="C75" s="27"/>
      <c r="D75" s="110">
        <f>Formulario!L37</f>
        <v>0</v>
      </c>
      <c r="E75" s="110"/>
      <c r="F75" s="110"/>
      <c r="G75" s="110" t="str">
        <f>IF(Formulario!N37="","",Formulario!N37)</f>
        <v/>
      </c>
      <c r="H75" s="110"/>
      <c r="I75" s="110"/>
      <c r="J75" s="111">
        <f>Formulario!P37</f>
        <v>0</v>
      </c>
      <c r="K75" s="111"/>
      <c r="L75" s="111"/>
      <c r="M75" s="33"/>
      <c r="N75" s="12"/>
      <c r="O75" s="12"/>
      <c r="P75" s="12"/>
      <c r="Q75" s="12"/>
    </row>
    <row r="76" spans="1:17" x14ac:dyDescent="0.25">
      <c r="A76" s="12"/>
      <c r="B76" s="12"/>
      <c r="C76" s="27">
        <v>2</v>
      </c>
      <c r="D76" s="107">
        <f>Formulario!B38</f>
        <v>0</v>
      </c>
      <c r="E76" s="107"/>
      <c r="F76" s="107"/>
      <c r="G76" s="107"/>
      <c r="H76" s="107"/>
      <c r="I76" s="107"/>
      <c r="J76" s="107"/>
      <c r="K76" s="107"/>
      <c r="L76" s="107"/>
      <c r="M76" s="35">
        <f ca="1">IF(G78="",(TODAY()-D78)/365,(G78-D78)/365)</f>
        <v>121.72054794520548</v>
      </c>
      <c r="N76" s="12"/>
      <c r="O76" s="12"/>
      <c r="P76" s="12"/>
      <c r="Q76" s="12"/>
    </row>
    <row r="77" spans="1:17" x14ac:dyDescent="0.25">
      <c r="A77" s="12"/>
      <c r="B77" s="12"/>
      <c r="C77" s="27"/>
      <c r="D77" s="107">
        <f>Formulario!E38</f>
        <v>0</v>
      </c>
      <c r="E77" s="107"/>
      <c r="F77" s="107"/>
      <c r="G77" s="107"/>
      <c r="H77" s="107"/>
      <c r="I77" s="107"/>
      <c r="J77" s="107"/>
      <c r="K77" s="107"/>
      <c r="L77" s="107"/>
      <c r="M77" s="33"/>
      <c r="N77" s="12"/>
      <c r="O77" s="12"/>
      <c r="P77" s="12"/>
      <c r="Q77" s="12"/>
    </row>
    <row r="78" spans="1:17" x14ac:dyDescent="0.25">
      <c r="A78" s="12"/>
      <c r="B78" s="12"/>
      <c r="C78" s="27"/>
      <c r="D78" s="110">
        <f>Formulario!L38</f>
        <v>0</v>
      </c>
      <c r="E78" s="110"/>
      <c r="F78" s="110"/>
      <c r="G78" s="110" t="str">
        <f>IF(Formulario!N38="","",Formulario!N38)</f>
        <v/>
      </c>
      <c r="H78" s="110"/>
      <c r="I78" s="110"/>
      <c r="J78" s="111">
        <f>Formulario!P38</f>
        <v>0</v>
      </c>
      <c r="K78" s="111"/>
      <c r="L78" s="111"/>
      <c r="M78" s="33"/>
      <c r="N78" s="12"/>
      <c r="O78" s="12"/>
      <c r="P78" s="12"/>
      <c r="Q78" s="12"/>
    </row>
    <row r="79" spans="1:17" x14ac:dyDescent="0.25">
      <c r="A79" s="12"/>
      <c r="B79" s="12"/>
      <c r="C79" s="27">
        <v>3</v>
      </c>
      <c r="D79" s="107">
        <f>Formulario!B39</f>
        <v>0</v>
      </c>
      <c r="E79" s="107"/>
      <c r="F79" s="107"/>
      <c r="G79" s="107"/>
      <c r="H79" s="107"/>
      <c r="I79" s="107"/>
      <c r="J79" s="107"/>
      <c r="K79" s="107"/>
      <c r="L79" s="107"/>
      <c r="M79" s="35">
        <f ca="1">IF(G81="",(TODAY()-D81)/365,(G81-D81)/365)</f>
        <v>121.72054794520548</v>
      </c>
      <c r="N79" s="12"/>
      <c r="O79" s="12"/>
      <c r="P79" s="12"/>
      <c r="Q79" s="12"/>
    </row>
    <row r="80" spans="1:17" x14ac:dyDescent="0.25">
      <c r="A80" s="12"/>
      <c r="B80" s="12"/>
      <c r="C80" s="27"/>
      <c r="D80" s="107">
        <f>Formulario!E39</f>
        <v>0</v>
      </c>
      <c r="E80" s="107"/>
      <c r="F80" s="107"/>
      <c r="G80" s="107"/>
      <c r="H80" s="107"/>
      <c r="I80" s="107"/>
      <c r="J80" s="107"/>
      <c r="K80" s="107"/>
      <c r="L80" s="107"/>
      <c r="M80" s="33"/>
      <c r="N80" s="12"/>
      <c r="O80" s="12"/>
      <c r="P80" s="12"/>
      <c r="Q80" s="12"/>
    </row>
    <row r="81" spans="1:17" x14ac:dyDescent="0.25">
      <c r="A81" s="12"/>
      <c r="B81" s="12"/>
      <c r="C81" s="27"/>
      <c r="D81" s="110">
        <f>Formulario!L39</f>
        <v>0</v>
      </c>
      <c r="E81" s="110"/>
      <c r="F81" s="110"/>
      <c r="G81" s="110" t="str">
        <f>IF(Formulario!N39="","",Formulario!N39)</f>
        <v/>
      </c>
      <c r="H81" s="110"/>
      <c r="I81" s="110"/>
      <c r="J81" s="111">
        <f>Formulario!P39</f>
        <v>0</v>
      </c>
      <c r="K81" s="111"/>
      <c r="L81" s="111"/>
      <c r="M81" s="33"/>
      <c r="N81" s="12"/>
      <c r="O81" s="12"/>
      <c r="P81" s="12"/>
      <c r="Q81" s="12"/>
    </row>
    <row r="82" spans="1:17" x14ac:dyDescent="0.25">
      <c r="A82" s="12"/>
      <c r="B82" s="12"/>
      <c r="C82" s="27">
        <v>4</v>
      </c>
      <c r="D82" s="107">
        <f>Formulario!B40</f>
        <v>0</v>
      </c>
      <c r="E82" s="107"/>
      <c r="F82" s="107"/>
      <c r="G82" s="107"/>
      <c r="H82" s="107"/>
      <c r="I82" s="107"/>
      <c r="J82" s="107"/>
      <c r="K82" s="107"/>
      <c r="L82" s="107"/>
      <c r="M82" s="35">
        <f ca="1">IF(G84="",(TODAY()-D84)/365,(G84-D84)/365)</f>
        <v>121.72054794520548</v>
      </c>
      <c r="N82" s="12"/>
      <c r="O82" s="12"/>
      <c r="P82" s="12"/>
      <c r="Q82" s="12"/>
    </row>
    <row r="83" spans="1:17" x14ac:dyDescent="0.25">
      <c r="A83" s="12"/>
      <c r="B83" s="12"/>
      <c r="C83" s="27"/>
      <c r="D83" s="107">
        <f>Formulario!E40</f>
        <v>0</v>
      </c>
      <c r="E83" s="107"/>
      <c r="F83" s="107"/>
      <c r="G83" s="107"/>
      <c r="H83" s="107"/>
      <c r="I83" s="107"/>
      <c r="J83" s="107"/>
      <c r="K83" s="107"/>
      <c r="L83" s="107"/>
      <c r="M83" s="33"/>
      <c r="N83" s="12"/>
      <c r="O83" s="12"/>
      <c r="P83" s="12"/>
      <c r="Q83" s="12"/>
    </row>
    <row r="84" spans="1:17" x14ac:dyDescent="0.25">
      <c r="A84" s="12"/>
      <c r="B84" s="12"/>
      <c r="C84" s="27"/>
      <c r="D84" s="110">
        <f>Formulario!L40</f>
        <v>0</v>
      </c>
      <c r="E84" s="110"/>
      <c r="F84" s="110"/>
      <c r="G84" s="110" t="str">
        <f>IF(Formulario!N40="","",Formulario!N40)</f>
        <v/>
      </c>
      <c r="H84" s="110"/>
      <c r="I84" s="110"/>
      <c r="J84" s="111">
        <f>Formulario!P40</f>
        <v>0</v>
      </c>
      <c r="K84" s="111"/>
      <c r="L84" s="111"/>
      <c r="M84" s="33"/>
      <c r="N84" s="12"/>
      <c r="O84" s="12"/>
      <c r="P84" s="12"/>
      <c r="Q84" s="12"/>
    </row>
    <row r="85" spans="1:17" x14ac:dyDescent="0.25">
      <c r="A85" s="12"/>
      <c r="B85" s="12"/>
      <c r="C85" s="27">
        <v>5</v>
      </c>
      <c r="D85" s="107">
        <f>Formulario!B41</f>
        <v>0</v>
      </c>
      <c r="E85" s="107"/>
      <c r="F85" s="107"/>
      <c r="G85" s="107"/>
      <c r="H85" s="107"/>
      <c r="I85" s="107"/>
      <c r="J85" s="107"/>
      <c r="K85" s="107"/>
      <c r="L85" s="107"/>
      <c r="M85" s="35">
        <f ca="1">IF(G87="",(TODAY()-D87)/365,(G87-D87)/365)</f>
        <v>121.72054794520548</v>
      </c>
      <c r="N85" s="12"/>
      <c r="O85" s="12"/>
      <c r="P85" s="12"/>
      <c r="Q85" s="12"/>
    </row>
    <row r="86" spans="1:17" x14ac:dyDescent="0.25">
      <c r="A86" s="12"/>
      <c r="B86" s="12"/>
      <c r="C86" s="27"/>
      <c r="D86" s="107">
        <f>Formulario!E41</f>
        <v>0</v>
      </c>
      <c r="E86" s="107"/>
      <c r="F86" s="107"/>
      <c r="G86" s="107"/>
      <c r="H86" s="107"/>
      <c r="I86" s="107"/>
      <c r="J86" s="107"/>
      <c r="K86" s="107"/>
      <c r="L86" s="107"/>
      <c r="M86" s="33"/>
      <c r="N86" s="12"/>
      <c r="O86" s="12"/>
      <c r="P86" s="12"/>
      <c r="Q86" s="12"/>
    </row>
    <row r="87" spans="1:17" x14ac:dyDescent="0.25">
      <c r="A87" s="12"/>
      <c r="B87" s="12"/>
      <c r="C87" s="27"/>
      <c r="D87" s="110">
        <f>Formulario!L41</f>
        <v>0</v>
      </c>
      <c r="E87" s="110"/>
      <c r="F87" s="110"/>
      <c r="G87" s="110" t="str">
        <f>IF(Formulario!N41="","",Formulario!N41)</f>
        <v/>
      </c>
      <c r="H87" s="110"/>
      <c r="I87" s="110"/>
      <c r="J87" s="111">
        <f>Formulario!P41</f>
        <v>0</v>
      </c>
      <c r="K87" s="111"/>
      <c r="L87" s="111"/>
      <c r="M87" s="33"/>
      <c r="N87" s="12"/>
      <c r="O87" s="12"/>
      <c r="P87" s="12"/>
      <c r="Q87" s="12"/>
    </row>
    <row r="88" spans="1:17" x14ac:dyDescent="0.25">
      <c r="A88" s="12"/>
      <c r="B88" s="12">
        <v>4</v>
      </c>
      <c r="C88" s="34" t="s">
        <v>114</v>
      </c>
      <c r="D88" s="31"/>
      <c r="E88" s="31"/>
      <c r="F88" s="31"/>
      <c r="G88" s="31"/>
      <c r="H88" s="31"/>
      <c r="I88" s="31"/>
      <c r="J88" s="31"/>
      <c r="K88" s="31"/>
      <c r="L88" s="31"/>
      <c r="M88" s="32">
        <f>SUM(M89:M92)</f>
        <v>4</v>
      </c>
      <c r="N88" s="12"/>
      <c r="O88" s="12"/>
      <c r="P88" s="12"/>
      <c r="Q88" s="12"/>
    </row>
    <row r="89" spans="1:17" x14ac:dyDescent="0.25">
      <c r="A89" s="12"/>
      <c r="B89" s="12"/>
      <c r="C89" s="27"/>
      <c r="D89" s="107">
        <f>Formulario!B44</f>
        <v>0</v>
      </c>
      <c r="E89" s="107"/>
      <c r="F89" s="107" t="str">
        <f>"Oral:"&amp;Formulario!E44&amp;" Escrito:"&amp;Formulario!G44&amp;" Lectura:"&amp;Formulario!I44</f>
        <v>Oral: Escrito: Lectura:</v>
      </c>
      <c r="G89" s="107"/>
      <c r="H89" s="107"/>
      <c r="I89" s="107"/>
      <c r="J89" s="107"/>
      <c r="K89" s="107"/>
      <c r="L89" s="107"/>
      <c r="M89" s="33">
        <f>IF(D89="Español",0,1)</f>
        <v>1</v>
      </c>
      <c r="N89" s="12"/>
      <c r="O89" s="12"/>
      <c r="P89" s="12"/>
      <c r="Q89" s="12"/>
    </row>
    <row r="90" spans="1:17" x14ac:dyDescent="0.25">
      <c r="A90" s="12"/>
      <c r="B90" s="12"/>
      <c r="C90" s="27"/>
      <c r="D90" s="107">
        <f>Formulario!B45</f>
        <v>0</v>
      </c>
      <c r="E90" s="107"/>
      <c r="F90" s="107" t="str">
        <f>"Oral:"&amp;Formulario!E45&amp;" Escrito:"&amp;Formulario!G45&amp;" Lectura:"&amp;Formulario!I45</f>
        <v>Oral: Escrito: Lectura:</v>
      </c>
      <c r="G90" s="107"/>
      <c r="H90" s="107"/>
      <c r="I90" s="107"/>
      <c r="J90" s="107"/>
      <c r="K90" s="107"/>
      <c r="L90" s="107"/>
      <c r="M90" s="33">
        <f t="shared" ref="M90:M92" si="0">IF(D90="Español",0,1)</f>
        <v>1</v>
      </c>
      <c r="N90" s="12"/>
      <c r="O90" s="12"/>
      <c r="P90" s="12"/>
      <c r="Q90" s="12"/>
    </row>
    <row r="91" spans="1:17" x14ac:dyDescent="0.25">
      <c r="A91" s="12"/>
      <c r="B91" s="12"/>
      <c r="C91" s="27"/>
      <c r="D91" s="107">
        <f>Formulario!B46</f>
        <v>0</v>
      </c>
      <c r="E91" s="107"/>
      <c r="F91" s="107" t="str">
        <f>"Oral:"&amp;Formulario!E46&amp;" Escrito:"&amp;Formulario!G46&amp;" Lectura:"&amp;Formulario!I46</f>
        <v>Oral: Escrito: Lectura:</v>
      </c>
      <c r="G91" s="107"/>
      <c r="H91" s="107"/>
      <c r="I91" s="107"/>
      <c r="J91" s="107"/>
      <c r="K91" s="107"/>
      <c r="L91" s="107"/>
      <c r="M91" s="33">
        <f t="shared" si="0"/>
        <v>1</v>
      </c>
      <c r="N91" s="12"/>
      <c r="O91" s="12"/>
      <c r="P91" s="12"/>
      <c r="Q91" s="12"/>
    </row>
    <row r="92" spans="1:17" x14ac:dyDescent="0.25">
      <c r="A92" s="12"/>
      <c r="B92" s="12"/>
      <c r="C92" s="27"/>
      <c r="D92" s="107">
        <f>Formulario!B47</f>
        <v>0</v>
      </c>
      <c r="E92" s="107"/>
      <c r="F92" s="107" t="str">
        <f>"Oral:"&amp;Formulario!E47&amp;" Escrito:"&amp;Formulario!G47&amp;" Lectura:"&amp;Formulario!I47</f>
        <v>Oral: Escrito: Lectura:</v>
      </c>
      <c r="G92" s="107"/>
      <c r="H92" s="107"/>
      <c r="I92" s="107"/>
      <c r="J92" s="107"/>
      <c r="K92" s="107"/>
      <c r="L92" s="107"/>
      <c r="M92" s="33">
        <f t="shared" si="0"/>
        <v>1</v>
      </c>
      <c r="N92" s="12"/>
      <c r="O92" s="12"/>
      <c r="P92" s="12"/>
      <c r="Q92" s="12"/>
    </row>
    <row r="93" spans="1:17" x14ac:dyDescent="0.25">
      <c r="A93" s="12"/>
      <c r="B93" s="12">
        <v>11</v>
      </c>
      <c r="C93" s="34" t="s">
        <v>115</v>
      </c>
      <c r="D93" s="31"/>
      <c r="E93" s="31"/>
      <c r="F93" s="31"/>
      <c r="G93" s="31"/>
      <c r="H93" s="31"/>
      <c r="I93" s="31"/>
      <c r="J93" s="31"/>
      <c r="K93" s="31"/>
      <c r="L93" s="31"/>
      <c r="M93" s="32">
        <f>SUM(M94:M97)</f>
        <v>6</v>
      </c>
      <c r="N93" s="12"/>
      <c r="O93" s="12"/>
      <c r="P93" s="12"/>
      <c r="Q93" s="12"/>
    </row>
    <row r="94" spans="1:17" x14ac:dyDescent="0.25">
      <c r="A94" s="12"/>
      <c r="B94" s="12"/>
      <c r="C94" s="27"/>
      <c r="D94" s="107">
        <f>Formulario!K44</f>
        <v>0</v>
      </c>
      <c r="E94" s="107"/>
      <c r="F94" s="107"/>
      <c r="G94" s="107"/>
      <c r="H94" s="107"/>
      <c r="I94" s="107"/>
      <c r="J94" s="107"/>
      <c r="K94" s="107"/>
      <c r="L94" s="36">
        <f>Formulario!P44</f>
        <v>0</v>
      </c>
      <c r="M94" s="33">
        <f>IF(D94="",0,1.5)</f>
        <v>1.5</v>
      </c>
      <c r="N94" s="12"/>
      <c r="O94" s="12"/>
      <c r="P94" s="12"/>
      <c r="Q94" s="12"/>
    </row>
    <row r="95" spans="1:17" x14ac:dyDescent="0.25">
      <c r="A95" s="12"/>
      <c r="B95" s="12"/>
      <c r="C95" s="27"/>
      <c r="D95" s="107">
        <f>Formulario!K45</f>
        <v>0</v>
      </c>
      <c r="E95" s="107"/>
      <c r="F95" s="107"/>
      <c r="G95" s="107"/>
      <c r="H95" s="107"/>
      <c r="I95" s="107"/>
      <c r="J95" s="107"/>
      <c r="K95" s="107"/>
      <c r="L95" s="36">
        <f>Formulario!P45</f>
        <v>0</v>
      </c>
      <c r="M95" s="33">
        <f t="shared" ref="M95:M97" si="1">IF(D95="",0,1.5)</f>
        <v>1.5</v>
      </c>
      <c r="N95" s="12"/>
      <c r="O95" s="12"/>
      <c r="P95" s="12"/>
      <c r="Q95" s="12"/>
    </row>
    <row r="96" spans="1:17" x14ac:dyDescent="0.25">
      <c r="A96" s="12"/>
      <c r="B96" s="12"/>
      <c r="C96" s="27"/>
      <c r="D96" s="107">
        <f>Formulario!K46</f>
        <v>0</v>
      </c>
      <c r="E96" s="107"/>
      <c r="F96" s="107"/>
      <c r="G96" s="107"/>
      <c r="H96" s="107"/>
      <c r="I96" s="107"/>
      <c r="J96" s="107"/>
      <c r="K96" s="107"/>
      <c r="L96" s="36">
        <f>Formulario!P46</f>
        <v>0</v>
      </c>
      <c r="M96" s="33">
        <f t="shared" si="1"/>
        <v>1.5</v>
      </c>
      <c r="N96" s="12"/>
      <c r="O96" s="12"/>
      <c r="P96" s="12"/>
      <c r="Q96" s="12"/>
    </row>
    <row r="97" spans="1:17" x14ac:dyDescent="0.25">
      <c r="A97" s="12"/>
      <c r="B97" s="12"/>
      <c r="C97" s="27"/>
      <c r="D97" s="107">
        <f>Formulario!K47</f>
        <v>0</v>
      </c>
      <c r="E97" s="107"/>
      <c r="F97" s="107"/>
      <c r="G97" s="107"/>
      <c r="H97" s="107"/>
      <c r="I97" s="107"/>
      <c r="J97" s="107"/>
      <c r="K97" s="107"/>
      <c r="L97" s="36">
        <f>Formulario!P47</f>
        <v>0</v>
      </c>
      <c r="M97" s="33">
        <f t="shared" si="1"/>
        <v>1.5</v>
      </c>
      <c r="N97" s="12"/>
      <c r="O97" s="12"/>
      <c r="P97" s="12"/>
      <c r="Q97" s="12"/>
    </row>
    <row r="98" spans="1:17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</sheetData>
  <sheetProtection algorithmName="SHA-512" hashValue="0jMPKplW6vspb4afWSEgvNyZAbXHjVJBMl5a4TfbOHFJcibqXQLyt9waotIqx8RDrBFdWLy3he6ldfCRL2I+dQ==" saltValue="0CHLlP8qFjFEEHf5cf042A==" spinCount="100000" sheet="1" objects="1" scenarios="1"/>
  <mergeCells count="157">
    <mergeCell ref="I15:L15"/>
    <mergeCell ref="D17:F17"/>
    <mergeCell ref="G17:L17"/>
    <mergeCell ref="H16:L16"/>
    <mergeCell ref="D4:L4"/>
    <mergeCell ref="I5:L5"/>
    <mergeCell ref="I6:L6"/>
    <mergeCell ref="G6:H6"/>
    <mergeCell ref="H7:L7"/>
    <mergeCell ref="D7:G7"/>
    <mergeCell ref="D8:L8"/>
    <mergeCell ref="I9:L9"/>
    <mergeCell ref="D13:J13"/>
    <mergeCell ref="E15:H15"/>
    <mergeCell ref="D12:L12"/>
    <mergeCell ref="K13:L13"/>
    <mergeCell ref="D14:L14"/>
    <mergeCell ref="D9:H9"/>
    <mergeCell ref="D10:L10"/>
    <mergeCell ref="H11:L11"/>
    <mergeCell ref="D11:G11"/>
    <mergeCell ref="D6:F6"/>
    <mergeCell ref="D5:H5"/>
    <mergeCell ref="D21:L21"/>
    <mergeCell ref="D22:G22"/>
    <mergeCell ref="H22:J22"/>
    <mergeCell ref="K22:L22"/>
    <mergeCell ref="D23:F23"/>
    <mergeCell ref="G23:L23"/>
    <mergeCell ref="D18:L18"/>
    <mergeCell ref="H19:J19"/>
    <mergeCell ref="D19:G19"/>
    <mergeCell ref="K19:L19"/>
    <mergeCell ref="D20:F20"/>
    <mergeCell ref="G20:L20"/>
    <mergeCell ref="D27:L27"/>
    <mergeCell ref="D28:G28"/>
    <mergeCell ref="H28:J28"/>
    <mergeCell ref="K28:L28"/>
    <mergeCell ref="D29:F29"/>
    <mergeCell ref="G29:L29"/>
    <mergeCell ref="D24:L24"/>
    <mergeCell ref="D25:G25"/>
    <mergeCell ref="H25:J25"/>
    <mergeCell ref="K25:L25"/>
    <mergeCell ref="D26:F26"/>
    <mergeCell ref="G26:L26"/>
    <mergeCell ref="J35:L35"/>
    <mergeCell ref="G35:I35"/>
    <mergeCell ref="D34:I34"/>
    <mergeCell ref="J34:L34"/>
    <mergeCell ref="D36:E36"/>
    <mergeCell ref="F36:L36"/>
    <mergeCell ref="D30:L30"/>
    <mergeCell ref="D31:G31"/>
    <mergeCell ref="H31:J31"/>
    <mergeCell ref="K31:L31"/>
    <mergeCell ref="F33:L33"/>
    <mergeCell ref="D33:E33"/>
    <mergeCell ref="D40:I40"/>
    <mergeCell ref="J40:L40"/>
    <mergeCell ref="G41:I41"/>
    <mergeCell ref="J41:L41"/>
    <mergeCell ref="D42:E42"/>
    <mergeCell ref="F42:L42"/>
    <mergeCell ref="D37:I37"/>
    <mergeCell ref="J37:L37"/>
    <mergeCell ref="G38:I38"/>
    <mergeCell ref="J38:L38"/>
    <mergeCell ref="D39:E39"/>
    <mergeCell ref="F39:L39"/>
    <mergeCell ref="D46:I46"/>
    <mergeCell ref="J46:L46"/>
    <mergeCell ref="G47:I47"/>
    <mergeCell ref="J47:L47"/>
    <mergeCell ref="D48:E48"/>
    <mergeCell ref="F48:L48"/>
    <mergeCell ref="D43:I43"/>
    <mergeCell ref="J43:L43"/>
    <mergeCell ref="G44:I44"/>
    <mergeCell ref="J44:L44"/>
    <mergeCell ref="D45:E45"/>
    <mergeCell ref="F45:L45"/>
    <mergeCell ref="D56:L56"/>
    <mergeCell ref="D57:L57"/>
    <mergeCell ref="D58:L58"/>
    <mergeCell ref="D59:F59"/>
    <mergeCell ref="G59:I59"/>
    <mergeCell ref="J59:L59"/>
    <mergeCell ref="D49:I49"/>
    <mergeCell ref="J49:L49"/>
    <mergeCell ref="G50:I50"/>
    <mergeCell ref="J50:L50"/>
    <mergeCell ref="D55:F55"/>
    <mergeCell ref="G55:I55"/>
    <mergeCell ref="J55:L55"/>
    <mergeCell ref="D52:L52"/>
    <mergeCell ref="D53:L53"/>
    <mergeCell ref="D54:L54"/>
    <mergeCell ref="G51:K51"/>
    <mergeCell ref="D73:L73"/>
    <mergeCell ref="D74:L74"/>
    <mergeCell ref="D75:F75"/>
    <mergeCell ref="G75:I75"/>
    <mergeCell ref="J75:L75"/>
    <mergeCell ref="D68:L68"/>
    <mergeCell ref="D69:L69"/>
    <mergeCell ref="D70:L70"/>
    <mergeCell ref="D71:F71"/>
    <mergeCell ref="G71:I71"/>
    <mergeCell ref="J71:L71"/>
    <mergeCell ref="D64:L64"/>
    <mergeCell ref="D65:L65"/>
    <mergeCell ref="D66:L66"/>
    <mergeCell ref="D67:F67"/>
    <mergeCell ref="G67:I67"/>
    <mergeCell ref="J67:L67"/>
    <mergeCell ref="D60:L60"/>
    <mergeCell ref="D61:L61"/>
    <mergeCell ref="D62:L62"/>
    <mergeCell ref="D63:F63"/>
    <mergeCell ref="G63:I63"/>
    <mergeCell ref="J63:L63"/>
    <mergeCell ref="D87:F87"/>
    <mergeCell ref="G87:I87"/>
    <mergeCell ref="J87:L87"/>
    <mergeCell ref="D82:L82"/>
    <mergeCell ref="D83:L83"/>
    <mergeCell ref="D84:F84"/>
    <mergeCell ref="G84:I84"/>
    <mergeCell ref="J84:L84"/>
    <mergeCell ref="D77:L77"/>
    <mergeCell ref="D79:L79"/>
    <mergeCell ref="D96:K96"/>
    <mergeCell ref="D97:K97"/>
    <mergeCell ref="C1:M1"/>
    <mergeCell ref="C2:M2"/>
    <mergeCell ref="D91:E91"/>
    <mergeCell ref="F91:L91"/>
    <mergeCell ref="D92:E92"/>
    <mergeCell ref="F92:L92"/>
    <mergeCell ref="D94:K94"/>
    <mergeCell ref="D95:K95"/>
    <mergeCell ref="D76:L76"/>
    <mergeCell ref="D78:F78"/>
    <mergeCell ref="G78:I78"/>
    <mergeCell ref="J78:L78"/>
    <mergeCell ref="D80:L80"/>
    <mergeCell ref="D81:F81"/>
    <mergeCell ref="G81:I81"/>
    <mergeCell ref="J81:L81"/>
    <mergeCell ref="F89:L89"/>
    <mergeCell ref="D89:E89"/>
    <mergeCell ref="D90:E90"/>
    <mergeCell ref="F90:L90"/>
    <mergeCell ref="D85:L85"/>
    <mergeCell ref="D86:L86"/>
  </mergeCells>
  <dataValidations disablePrompts="1" count="1">
    <dataValidation type="whole" operator="lessThanOrEqual" allowBlank="1" showInputMessage="1" showErrorMessage="1" sqref="M51 M72" xr:uid="{9160E3BB-1DFF-45DA-BF03-B232E8A49583}">
      <formula1>B51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</vt:lpstr>
      <vt:lpstr>Evaluacion</vt:lpstr>
      <vt:lpstr>Formulario!Área_de_impresión</vt:lpstr>
      <vt:lpstr>Formulario!Títulos_a_imprimir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Laguna</dc:creator>
  <cp:lastModifiedBy>Filac 5</cp:lastModifiedBy>
  <cp:lastPrinted>2021-08-20T15:14:39Z</cp:lastPrinted>
  <dcterms:created xsi:type="dcterms:W3CDTF">2021-05-15T09:11:24Z</dcterms:created>
  <dcterms:modified xsi:type="dcterms:W3CDTF">2021-08-20T16:10:02Z</dcterms:modified>
</cp:coreProperties>
</file>